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60" activeTab="0"/>
  </bookViews>
  <sheets>
    <sheet name="TER " sheetId="1" r:id="rId1"/>
    <sheet name="Arkusz1" sheetId="2" r:id="rId2"/>
  </sheets>
  <definedNames>
    <definedName name="__xlnm.Print_Titles_1" localSheetId="0">#REF!</definedName>
    <definedName name="__xlnm.Print_Titles_1">#REF!</definedName>
    <definedName name="__xlnm.Print_Titles_2" localSheetId="0">#REF!</definedName>
    <definedName name="__xlnm.Print_Titles_2">#REF!</definedName>
    <definedName name="__xlnm.Print_Titles_3" localSheetId="0">#REF!</definedName>
    <definedName name="__xlnm.Print_Titles_3">#REF!</definedName>
    <definedName name="__xlnm.Print_Titles_4" localSheetId="0">#REF!</definedName>
    <definedName name="__xlnm.Print_Titles_4">#REF!</definedName>
    <definedName name="_xlnm.Print_Area" localSheetId="0">'TER '!$A$1:$G$2003</definedName>
    <definedName name="_xlnm.Print_Titles" localSheetId="0">'TER '!$4:$8</definedName>
  </definedNames>
  <calcPr fullCalcOnLoad="1"/>
</workbook>
</file>

<file path=xl/sharedStrings.xml><?xml version="1.0" encoding="utf-8"?>
<sst xmlns="http://schemas.openxmlformats.org/spreadsheetml/2006/main" count="5573" uniqueCount="1880">
  <si>
    <t>m2</t>
  </si>
  <si>
    <t>szt.</t>
  </si>
  <si>
    <t>m</t>
  </si>
  <si>
    <t>Wartość kosztorysowa robót bez podatku VAT</t>
  </si>
  <si>
    <t>m3</t>
  </si>
  <si>
    <t>D - 08.03.01</t>
  </si>
  <si>
    <t xml:space="preserve">D-01.02.02 </t>
  </si>
  <si>
    <t>Zdjęcie warstwy ziemi urodzajnej (humusu) o grubości do 25cm wraz z transportem</t>
  </si>
  <si>
    <t>Roboty rozbiórkowe</t>
  </si>
  <si>
    <t>D-01.02.04</t>
  </si>
  <si>
    <t>Rozebranie krawężników betonowych na podsypce cementowej na ławie betonowej wraz z transportem z rozbiórki i utylizacją</t>
  </si>
  <si>
    <t>Rozebranie krawężników kamiennych na podsypce cementowej na ławie betonowej wraz z transportem z rozbiórki i utylizacją</t>
  </si>
  <si>
    <t>Rozebranie obrzeży betonowych na podsypce cementowej na ławie betonowej wraz z transportem z rozbiórki i utylizacją</t>
  </si>
  <si>
    <t>Rozebranie nawierzchni jezdni z mieszanek bitumicznych wraz z transportem z rozbiórki i utylizacją</t>
  </si>
  <si>
    <t>Rozebranie nawierzchni chodnika z kostki betonowej na podsypce cementowo-piaskowej wraz z transportem z rozbiórki i utylizacją</t>
  </si>
  <si>
    <t>Rozebranie barier peronowych (ze słupkami i fundamentami) wraz z transportem z rozbiórki</t>
  </si>
  <si>
    <t>szt</t>
  </si>
  <si>
    <t>Rozebranie słupów przystankowych (z fundamentami) wraz z transportem z rozbiórki</t>
  </si>
  <si>
    <t>T-01-D</t>
  </si>
  <si>
    <t>mtp</t>
  </si>
  <si>
    <t>Rozebranie toru na nawierzchni podsypkowej</t>
  </si>
  <si>
    <t>Rozebranie toru na nawierzchni z prefabrykatów</t>
  </si>
  <si>
    <t>Roboty ziemne</t>
  </si>
  <si>
    <t>D - 02.00.01</t>
  </si>
  <si>
    <t>Wykonanie robót ziemnych wykonywane koparkami wraz z transportem ziemi</t>
  </si>
  <si>
    <t>Elementy drogowe (krawężniki, obrzeże)</t>
  </si>
  <si>
    <t xml:space="preserve">D - 08.03.01 </t>
  </si>
  <si>
    <t>Ułożenie obrzeża betonowego 12x25cm na oporze z betonu klasy C12/15</t>
  </si>
  <si>
    <t xml:space="preserve">D - 08.01.01 </t>
  </si>
  <si>
    <t>Ułożenie betonowego krawężnika specjalnego z wyżłobieniem na peronie autobusowo-tramwajowym 30x35cm na oporze z betonu klasy C12/15</t>
  </si>
  <si>
    <t>Ułożenie betonowego krawężnika na peronie tramwajowym 30x35cm na oporze z betonu klasy C12/15</t>
  </si>
  <si>
    <t>Układ torowy</t>
  </si>
  <si>
    <t>T-01-E</t>
  </si>
  <si>
    <t>Wykonanie drenu z kruszywa płukanego 8-31,5mm, rurek drenarskich z tworzyw sztucznych o śr.przewodów 110 mm w otulinie z włókien kokosowych na podsypce piaskowej 10cm</t>
  </si>
  <si>
    <t>Wykonanie studni rewizyjnych o śr. wewn. 315mm</t>
  </si>
  <si>
    <t>Wykonanie studni rewizyjnych o śr. wewn. 425mm</t>
  </si>
  <si>
    <t>Wykonanie odwodnienia z rowków szyn</t>
  </si>
  <si>
    <t>T-01-A</t>
  </si>
  <si>
    <t>Profilowanie i zagęszczanie podłoża wykonywane mechanicznie w gruncie pod warstwy konstrukcyjne nawierzchni</t>
  </si>
  <si>
    <t>T-01-C</t>
  </si>
  <si>
    <t>Ułożenie geowłókniny seperacyjnej</t>
  </si>
  <si>
    <t>Wykonanie odwodnienia liniowego</t>
  </si>
  <si>
    <t>Montaż przyrządów wyrównawczych</t>
  </si>
  <si>
    <t>Wykonanie warstwy ochronnej z niesortu zagęszczonej do modułu 120 Mpa o grubości 40 cm</t>
  </si>
  <si>
    <t xml:space="preserve">Ułożenie maty antywibracyjnej o gr. 2,5cm </t>
  </si>
  <si>
    <t>Torowisko klasyczne</t>
  </si>
  <si>
    <t>Wykonanie podbudowy z tłucznia 31.5/50mm wg PN-EN 13450 klasy I, gatunku I z zagęszczeniem walcem w torowiskach bez podkładów - do dolnej powierzchni podkładu</t>
  </si>
  <si>
    <t>Kompleksowe układanie szyn 60R2 wraz z regulacją torów na podkładzie żelbetowym</t>
  </si>
  <si>
    <t>Wykonanie zasypki z tłucznia - wypełnienie torowiska tłuczniem 31.5/50mm wg PN-B-13450 klasy I, gatunku I, do górnej powierzchni podkładów wraz z podbijaniem podkładów tłuczniem</t>
  </si>
  <si>
    <t>Torowisko - Nawierzchnia bezpodsypkowa</t>
  </si>
  <si>
    <t>Kompleksowe układanie szyn 60R2 wraz z regulacją torów i montażem wkładek przyszynowych</t>
  </si>
  <si>
    <t xml:space="preserve">Kompleksowe układanie rozjazdów jednotorowych pojedynczych wraz z regulacją torów </t>
  </si>
  <si>
    <t>T-01-B</t>
  </si>
  <si>
    <t>Nawierzchnia z płyty betonowej zbrojonej włóknami polimerowymi  wykonana in-situ o grubości 20cm wraz z wykonaniem warstwy sczepnej</t>
  </si>
  <si>
    <t xml:space="preserve">Zakup i montaż smarownic torowych z zasilaniem z sieci trakcyjej </t>
  </si>
  <si>
    <t>Nawierzchnia Przystanku tramwajowego</t>
  </si>
  <si>
    <t xml:space="preserve">D - 05.03.23 </t>
  </si>
  <si>
    <t>Podbudowa pomocnicza z kruszywa łamanego 0/31,5mm stabilizowanego mechanicznie (wg PN-S-06012) o Wnoś&gt;60, grubość warstwy po zagęszczeniu 15cm</t>
  </si>
  <si>
    <t>nawierzchnia z kostki betonowej grafitowej bezfazowa gr.8cm na 3cm podsypce cementowo-piaskowej R28&gt;14MPa</t>
  </si>
  <si>
    <t>Obrzeża betonowe 8x30cm na oporze</t>
  </si>
  <si>
    <t>Podbudowa z płyty betonowej zbrojonej włóknami polimerowymi wykonana in-situ 20cm</t>
  </si>
  <si>
    <t>Roboty w zakresie przygotowania terenu pod budowę i roboty ziemne</t>
  </si>
  <si>
    <t>D - 01.01.01</t>
  </si>
  <si>
    <t>Roboty pomiarowe przy liniowych robotach ziemnych, trasa dróg w terenie równinnym - odcinek</t>
  </si>
  <si>
    <t>km</t>
  </si>
  <si>
    <t>D - 01.02.01</t>
  </si>
  <si>
    <t>Ścinanie drzew piłą mechaniczną zgodnie z opracowaniem w projekcie Plan wycinek oraz nasadzeń drzew i krzewów</t>
  </si>
  <si>
    <t>Mechaniczne karczowanie pni zgodnie z opracowaniem w projekcie Plan wycinek oraz nasadzeń drzew i krzewów</t>
  </si>
  <si>
    <t>D - 01.00.00</t>
  </si>
  <si>
    <t>Wywożenie dłużyc na odległość do 2 km</t>
  </si>
  <si>
    <t>Wywożenie gałęzi na odległość do 2 km</t>
  </si>
  <si>
    <t>mp</t>
  </si>
  <si>
    <t>D - 01.02.04</t>
  </si>
  <si>
    <t>Załadowanie gruzu koparko-ładowarką przy obsłudze na zmianę roboczą przez 3 samochody samowyładowcze - destrukt</t>
  </si>
  <si>
    <t>Wywiezienie gruzu z terenu rozbiórki przy mechanicznym załadowaniu i wyładowaniu samochodem samowyładowczym na odległość 9 km</t>
  </si>
  <si>
    <t>Rozebranie nawierzchni z kostki betonowej -  drogi dojazdowe  i zjazdy</t>
  </si>
  <si>
    <t>Załadowanie gruzu koparko-ładowarką przy obsłudze na zmianę roboczą przez 3 samochody samowyładowcze - kostka</t>
  </si>
  <si>
    <t>Wywiezienie gruzu z terenu rozbiórki przy mechanicznym załadowaniu i wyładowaniu samochodem samowyładowczym na odległość 10 km</t>
  </si>
  <si>
    <t>Rozebranie nawierzchnia parkingu z betonowych plyt azurowych</t>
  </si>
  <si>
    <t>Załadowanie gruzu koparko-ładowarką przy obsłudze na zmianę roboczą przez 3 samochody samowyładowcze - krawężniki</t>
  </si>
  <si>
    <t>D -01.02.02</t>
  </si>
  <si>
    <t>D - 02.01.01</t>
  </si>
  <si>
    <t>D - 02.03.01</t>
  </si>
  <si>
    <t>Wywiezienie pofrezu z terenu rozbiórki przy mechanicznym załadowaniu i wyładowaniu samoch.samowył.- dod.za każdy nast.rozp. 1 km na destrukt składowisko do 10 km Krotność = 9</t>
  </si>
  <si>
    <t>Roboty w zakresie nawierzchni ulic</t>
  </si>
  <si>
    <t>D - 04.01.01</t>
  </si>
  <si>
    <t>D - 04.05.01</t>
  </si>
  <si>
    <t>D - 04.02.01</t>
  </si>
  <si>
    <t>D - 08.01.01</t>
  </si>
  <si>
    <t>Ławy pod krawężniki wystające 20x30 cm; ława betonowa z oporem beton C12/15</t>
  </si>
  <si>
    <t>Ława pod krawężniki - dod.za wyk.ławy betonowej na łukach</t>
  </si>
  <si>
    <t>D - 08.05.03A</t>
  </si>
  <si>
    <t>Ławy pod krawężniki 20x22 cm; ława betonowa z oporem beton C12/15</t>
  </si>
  <si>
    <t>Ławy pod obrzeże 8x30 cm; ława betonowa z oporem beton C12/15</t>
  </si>
  <si>
    <t>Ława pod obrzeża - dod.za wyk.ławy betonowej na łukach</t>
  </si>
  <si>
    <t>D - 04.04.02</t>
  </si>
  <si>
    <t>D - 04.06.01b</t>
  </si>
  <si>
    <t>D - 04.03.01</t>
  </si>
  <si>
    <t>D - 04.07.01A</t>
  </si>
  <si>
    <t>D - 05.03.05A</t>
  </si>
  <si>
    <t>D - 05.03.13B</t>
  </si>
  <si>
    <t>D - 05.03.23A</t>
  </si>
  <si>
    <t>D - 08.05.01</t>
  </si>
  <si>
    <t>Zieleń</t>
  </si>
  <si>
    <t>D - 09.01.01</t>
  </si>
  <si>
    <t>Humusowanie skarp z obsianiem przy grub.warstwy humusu 5 cm</t>
  </si>
  <si>
    <t>Humusowanie skarp z obsianiem dodatek za każde nast.5 cm humusu do 15 cm Krotność = 2</t>
  </si>
  <si>
    <t>Sadzenie drzew liściast.form naturalnych na terenie płaskim w gr.kat.III z całkowitą zaprawą dołów śr./głębok. 1.0/0.7 m - wg projektu zieleni</t>
  </si>
  <si>
    <t>Wbijanie palików podtrzymujących w grunt kat.III -(3 szt. na 1 drzewko, wys. 2,0 m, śr min. 6 cm + 2m taśmy ogrodnicze)  - 288 x 3</t>
  </si>
  <si>
    <t>Sadzenie krzewów liściast.form naturalnych na terenie płaskim w gr.kat.III bez zaprawy dołów śr./głębok. 0.5 m - wg projektu zieleni</t>
  </si>
  <si>
    <t>Oznakowanie</t>
  </si>
  <si>
    <t>m ozn.</t>
  </si>
  <si>
    <t>D - 07.06.02</t>
  </si>
  <si>
    <t>2. BRANŻA DROGOWA</t>
  </si>
  <si>
    <t>B.01.01.01</t>
  </si>
  <si>
    <t>Usunięcie warstwy ziemi urodzajnej (humusu) o grub.do 15 cm za pomocą spycharek</t>
  </si>
  <si>
    <t>Roboty ziemne wykonywane koparkami przedsiębiernymi o poj.łyżki 0.15 m3 w gr.kat.I-II z transportem urobku samochodami samowyładowczymi na odległość do 1 km - zdjęcie gruntu pod posadzkę</t>
  </si>
  <si>
    <t>Roboty ziemne wykonywane koparkami podsiębiernymi o poj.łyżki 0.60 m3 w gr.kat.I-II z transportem urobku samochodami samowyładowczymi na odległość do 1 km - wykopy fundamentowe</t>
  </si>
  <si>
    <t>B.01.02.01</t>
  </si>
  <si>
    <t>Podkłady betonowe na podł.gruntowym</t>
  </si>
  <si>
    <t>Zasypanie wykopów ziemią z ukopów z przerzutem ziemi na odległość do 3 m i ubiciem warstwami co 15 cm w gr.kat. I-II</t>
  </si>
  <si>
    <t>Roboty konstrukcyjne</t>
  </si>
  <si>
    <t>B.01.02.02</t>
  </si>
  <si>
    <t>Ławy fundamentowe prostokątne żelbetowe szer. do 0.6 m</t>
  </si>
  <si>
    <t>B.01.02.03</t>
  </si>
  <si>
    <t>Przygotowanie i montaż zbrojenia konstrukcji monolitycznych budowli - pręty żebrowane</t>
  </si>
  <si>
    <t>t</t>
  </si>
  <si>
    <t>B.01.02.05</t>
  </si>
  <si>
    <t>Fundamenty z bloczków betonowych na zaprawie cementowo-wapiennej - SF1</t>
  </si>
  <si>
    <t>Fundamenty z bloczków betonowych na zaprawie cementowo-wapiennej - SF2</t>
  </si>
  <si>
    <t>Ściany budynków jednokondygnacyjnych o wys. do 4.5m grub. 24 cm z bloczków betonu komórkowego dł. 49 cm - SZ1</t>
  </si>
  <si>
    <t>Ściany budynków jednokondygnacyjnych o wys. do 4.5m grub. 24 cm z bloczków betonu komórkowego dł. 49 cm - SZ1'</t>
  </si>
  <si>
    <t>Żelbetowe płyty stropowe gr. 15 cm płaskie</t>
  </si>
  <si>
    <t>Belki i podciągi o stosunku deskowanego obwodu do przekroju do - P1</t>
  </si>
  <si>
    <t>Przygotowanie i montaż zbrojenia konstrukcji monolitycznych budowli - pręty żebrowane - podciąg P1</t>
  </si>
  <si>
    <t>Słupy żelbetowe prostokątne o wys. do 4 m stosunek deskowanego obwodu do przekroju do 12 - R1</t>
  </si>
  <si>
    <t>Przygotowanie i montaż zbrojenia konstrukcji monolitycznych budowli - pręty żebrowane - trzpień R1</t>
  </si>
  <si>
    <t>Słup stalowy S1</t>
  </si>
  <si>
    <t>Cokoły betonowe 12x15cm</t>
  </si>
  <si>
    <t>Cokoły betonowe 70,5x15cm</t>
  </si>
  <si>
    <t>Płyta gzymsowa PG1</t>
  </si>
  <si>
    <t>Płyta gzymsowa PG2</t>
  </si>
  <si>
    <t>Płyta gzymsowa PG3</t>
  </si>
  <si>
    <t>Montaż płyt na Izokorbach</t>
  </si>
  <si>
    <t>Posadzka</t>
  </si>
  <si>
    <t>Podkłady z ubitych materiałów sypkich w budownictwie mieszkaniowym i uż. publicznej na podłożu gruntowym - 20cm</t>
  </si>
  <si>
    <t>Podkłady betonowe na podł.gruntowym - 16cm</t>
  </si>
  <si>
    <t>B.01.02.04</t>
  </si>
  <si>
    <t>Izolacje przeciwwilgociowe i przeciwwodne z folii polietylenowej szerokiej - poziome podposadzkowe</t>
  </si>
  <si>
    <t>B.04.02.01</t>
  </si>
  <si>
    <t>Izolacje cieplne i przeciwdźwiękowe z płyt styropianowych poziome na wierzchu konstrukcji na sucho - 15 cm</t>
  </si>
  <si>
    <t>(z.VII) Warstwy wyrównujące i wygładzające z zaprawy samopoziomującej - jastrych Krotność = 12</t>
  </si>
  <si>
    <t>B.04.04.01</t>
  </si>
  <si>
    <t>Posadzki epoksydowe</t>
  </si>
  <si>
    <t>Stolarka</t>
  </si>
  <si>
    <t>B.04.05.01</t>
  </si>
  <si>
    <t>Montaż drzwi aluminiowych DZ1</t>
  </si>
  <si>
    <t>Montaż drzwi aluminiowych DZ2 z samozamykaczem</t>
  </si>
  <si>
    <t>Skrzydła drzwiowe płytowe wewnętrzne jednodzielne pełne - DW1</t>
  </si>
  <si>
    <t>Skrzydła drzwiowe płytowe wewnętrzne jednodzielne pełne - DW2</t>
  </si>
  <si>
    <t>Skrzydła drzwiowe płytowe wewnętrzne jednodzielne pełne - powlekane blachą DW3</t>
  </si>
  <si>
    <t>Montaż okien aluminiowych o pow. do 3.0 m2 oszklonych na budowie - SK1</t>
  </si>
  <si>
    <t>Montaż okien aluminiowych o pow. do 3.0 m2 oszklonych na budowie - SK2</t>
  </si>
  <si>
    <t>Ścianka sanitarna S1</t>
  </si>
  <si>
    <t>Ścianka sanitarna S2</t>
  </si>
  <si>
    <t>Izolacje przeciwwilgociowe powłokowe bitumiczne poziome - wyk. na zimno z emulsji asfaltowej - pierwsza warstwa</t>
  </si>
  <si>
    <t>Izolacje cieplne i przeciwdźwiękowe z płyt styropianowych pionowe na lepiku bez siatki metalowej</t>
  </si>
  <si>
    <t>Izolacje przeciwwodne z foli kubełkowej</t>
  </si>
  <si>
    <t>Izolacje przeciwwilgociowe powłokowe bitumiczne pionowe - wyk. na zimno z emulsji asfaltowej - pierwsza warstwa - Dysperbit</t>
  </si>
  <si>
    <t>Izolacje przeciwwilgociowe powłokowe bitumiczne pionowe - wyk. na zimno z emulsji asfaltowej - druga i nast. warstwa - Dysperbit</t>
  </si>
  <si>
    <t>Izolacje cieplne i przeciwdźwiękowe z płyt styropianowych poziome na wierzchu konstrukcji na sucho - D1 + D2</t>
  </si>
  <si>
    <t>Pokrycie dachów papą na podłożu z płyt styropianowych - membrana dachowa</t>
  </si>
  <si>
    <t>Elewacja</t>
  </si>
  <si>
    <t>Izolacje cieplne i przeciwdźwiękowe z wełny mineralnej pionowe z płyt układanych na sucho</t>
  </si>
  <si>
    <t>B.04.01.01</t>
  </si>
  <si>
    <t>Siatka ciętociągnona - montaż</t>
  </si>
  <si>
    <t>Panel stalowy elewacyjny - montaż</t>
  </si>
  <si>
    <t>Wyprawa elewacyjna cienkowarstwowa z tynku mineralnego</t>
  </si>
  <si>
    <t>Roboty wykończeniowe</t>
  </si>
  <si>
    <t>Ściany budynków jednokondygnacyjnych- SW1</t>
  </si>
  <si>
    <t>Ściany budynków jednokondygnacyjnych- SW2</t>
  </si>
  <si>
    <t>B.04.03.01</t>
  </si>
  <si>
    <t>Tynki wewn. zwykłe kat.II wykonywane mechanicznie na stropach i podciągach</t>
  </si>
  <si>
    <t>Tynki wewn. zwykłe kat.III wykonywane mechanicznie na ścianach i słupach</t>
  </si>
  <si>
    <t>B.04.06.01</t>
  </si>
  <si>
    <t>Sufity podwieszone o konstrukcji metalowej - rastrowe</t>
  </si>
  <si>
    <t>Posadzki jedno- i dwubarwne z płytek z kamieni sztucznych 15x20 cm na zaprawie klejowej układane metodą regularną</t>
  </si>
  <si>
    <t>(z.III) malowanie zwykłe farbą wapienną z dodatkiem 15% farby emulsyjnej tynków wewnętrznych na ścianach</t>
  </si>
  <si>
    <t>(z.III) malowanie zwykłe farbą klejową z dodatkiem 15% farby emulsyjnej tynków zewnętrznych na sufitach</t>
  </si>
  <si>
    <t>Instalacja C.O.</t>
  </si>
  <si>
    <t>B.03.01.01</t>
  </si>
  <si>
    <t>kpl</t>
  </si>
  <si>
    <t>Montaż zespołów przyłączeniowych</t>
  </si>
  <si>
    <t>kpl.</t>
  </si>
  <si>
    <t>Montaż głowicy termostatycznej</t>
  </si>
  <si>
    <t>Dwuzłączki o śr. nominalnej 15 mm</t>
  </si>
  <si>
    <t>Próby z dokonaniem regulacji instalacji centralnego ogrzewania (na gorąco)</t>
  </si>
  <si>
    <t>urz.</t>
  </si>
  <si>
    <t>Wykucie bruzd poziomych 1/4x1/2 ceg. w ścianach z cegieł na zaprawie cementowo-wapiennej</t>
  </si>
  <si>
    <t>Rurociągi w instalacjach c.o. z tworzyw sztucznych o śr. zewnętrznej 20 mm o połączeniach zgrzewanych na ścianach w budynkach</t>
  </si>
  <si>
    <t>Rurociągi w instalacjach c.o. z tworzyw sztucznych o śr. zewnętrznej 25 mm o połączeniach zgrzewanych na ścianach w budynkach</t>
  </si>
  <si>
    <t>Kolano 90° mosiądz standard    16 - 16</t>
  </si>
  <si>
    <t>Trójnik 90° mosiądz standard    16 - 16 - 16</t>
  </si>
  <si>
    <t>Trójnik 90° mosiądz standard    20 - 16 - 16</t>
  </si>
  <si>
    <t>Trójnik 90° mosiądz standard    20 - 25 - 20</t>
  </si>
  <si>
    <t>Trójnik 90° z mosiądzu    16 - 16 - 16</t>
  </si>
  <si>
    <t>Tuleja zaciskowa do rury PE-Xc    16</t>
  </si>
  <si>
    <t>Tuleja zaciskowa do rury PE-Xc    20</t>
  </si>
  <si>
    <t>Tuleja zaciskowa do rury PE-Xc    25</t>
  </si>
  <si>
    <t>Tuleja zaciskowa do rury wielowarstwowej  16</t>
  </si>
  <si>
    <t>Złączka prosta, mosiądz standard    16 - 16</t>
  </si>
  <si>
    <t>Złączki kielichowe miedziane o śr.zew. 22 mm - lutowanie miękkie</t>
  </si>
  <si>
    <t>B.03.02.01</t>
  </si>
  <si>
    <t>Rura PE-Xc    16 x 2,0</t>
  </si>
  <si>
    <t>Rurociągi z PVCo śr. zewnętrznej 20 mm łączone metodą klejenia, na ścianach w budynkach mieszkalnych</t>
  </si>
  <si>
    <t>Rurociągi z PVCo śr. zewnętrznej 25 mm łączone metodą klejenia, na ścianach w budynkach mieszkalnych</t>
  </si>
  <si>
    <t>Rurociągi z PVCo śr. zewnętrznej 32 mm łączone metodą klejenia, na ścianach w budynkach mieszkalnych</t>
  </si>
  <si>
    <t>Płukanie instalacji wodociągowej w budynkach niemieszkalnych</t>
  </si>
  <si>
    <t>Próba szczelności instalacji wodociągowych z rur z tworzyw sztucznych w budynkach mieszkalnych (rurociąg o śr. do 63 mm)</t>
  </si>
  <si>
    <t>Zestaw wodomierzowy JS2,5 DN20 na konsoli (wodomierz, zawór zaporowo-spustowy, 2xzawór kulowy, filtr siatkowy)</t>
  </si>
  <si>
    <t>Zawór odcinający DN15</t>
  </si>
  <si>
    <t>Zawór cyrkulacyjny DN15</t>
  </si>
  <si>
    <t>Termostatyczny zawór mieszający DN20 kv=2,1</t>
  </si>
  <si>
    <t>Bateria umywalkowa</t>
  </si>
  <si>
    <t>Bateria zlewozmywaka</t>
  </si>
  <si>
    <t>Zawory czerpalne z tworzyw sztucznych o śr. nominalnej 20 mm</t>
  </si>
  <si>
    <t>Zawór kątowy WC</t>
  </si>
  <si>
    <t>Zawór spłukujący do pisuarów</t>
  </si>
  <si>
    <t>Rurociągi z PVC kanalizacyjne o śr. 50 mm w gotowych wykopach, wewnątrz budynków o połączeniach wciskowych</t>
  </si>
  <si>
    <t>Rurociągi z PVC kanalizacyjne o śr. 110 mm w gotowych wykopach, wewnątrz budynków o połączeniach wciskowych</t>
  </si>
  <si>
    <t>Rurociągi z PVC kanalizacyjne o śr. 160 mm w gotowych wykopach, wewnątrz budynków o połączeniach wciskowych</t>
  </si>
  <si>
    <t>Rurociągi z PE kanalizacyjne o śr. 110 mm w gotowych wykopach, wewnątrz budynków o połączeniach zgrzewanych</t>
  </si>
  <si>
    <t>Wpusty dachowe - podgrzewane</t>
  </si>
  <si>
    <t>Wpusty ściekowe z tworzywa sztucznego o śr. 50 mm</t>
  </si>
  <si>
    <t>Instalacja gazowa</t>
  </si>
  <si>
    <t>B.03.03.01</t>
  </si>
  <si>
    <t>Filtr gazu DN25</t>
  </si>
  <si>
    <t>Zawór odcinający DN25</t>
  </si>
  <si>
    <t>Rurociągi w instalacjach gazowych stalowe o połączeniach gwintowanych o śr.nom. 25 mm na ścianach w budynkach mieszkalnych</t>
  </si>
  <si>
    <t>Koncentryczny przewód powietrzno-spalinowy D160/D60</t>
  </si>
  <si>
    <t>Próba instalacji gazowej na ciśnienie dla wykonawcy i dostawcy gazu przed gazomierzem w budynkach mieszkalnych - średnica rurociągu do 65 mm</t>
  </si>
  <si>
    <t>100 m</t>
  </si>
  <si>
    <t>Szafki gazowe</t>
  </si>
  <si>
    <t>Osprzęt kotła</t>
  </si>
  <si>
    <t>Klimatyzacja</t>
  </si>
  <si>
    <t>Jednostka SPLIT klimatyzacji z klimatyzatorem ściennym 4kW dla chłodzenia</t>
  </si>
  <si>
    <t>Montaż poręczy w WC dla niepełnosprawnych:  - poręcz stalą  - poręcz uchylna</t>
  </si>
  <si>
    <t>Montaż poręczy umywalkowych w WC dla niepełnosprawnych</t>
  </si>
  <si>
    <t>Syfony pojedyncze nierdzewne o śr. 50 mm</t>
  </si>
  <si>
    <t>Drzwiczki rewizyjne o wymiarach 200 x 250 mm</t>
  </si>
  <si>
    <t>Montaż pojemników na papier do rąk - stal matowa - pojemność 500 ręczników</t>
  </si>
  <si>
    <t>Montaż pojemników na papier do rąk - stal matowa - pojemność 250 ręczników</t>
  </si>
  <si>
    <t>Montaż pojemników na papier toaletowy, śr. papieru do 19 cm STAL MATOWA</t>
  </si>
  <si>
    <t>Montaż dozowników mydła w pianie , na jednorazowe wkłady z pompką spieniającą, STAL MATOWA</t>
  </si>
  <si>
    <t>Montaż szczotki do WC z uchwytem mocowanym do ściany, STAL MATOWA</t>
  </si>
  <si>
    <t>Montaż stanowiska do przewijania niemowląt i małych dzieci, rozkładane, mocowane do ściany</t>
  </si>
  <si>
    <t>B.02.01.01</t>
  </si>
  <si>
    <t>Układanie bednarki w rowach kablowych - bednarka do 120mm2</t>
  </si>
  <si>
    <t>Sprawdzenie samoczynnego wyłączenia zasilania - pierwsza próba działania wyłącznika różnicowoprądowego</t>
  </si>
  <si>
    <t>prób.</t>
  </si>
  <si>
    <t>1. BRANŻA TOROWA</t>
  </si>
  <si>
    <t>4.BUDYNEK SOCJALNY</t>
  </si>
  <si>
    <t>Mechaniczna rozbiórka nawierzchni bitumicznej o gr. 15 cm z wywozem materiału z rozbiórki na odl. do 1 km - jezdnia asfaltowa 
 -Kręta - Źródlana 2718,38 m2 
 -Źródlana - Marynarzy Polskich 3136,88 m2</t>
  </si>
  <si>
    <t>Mechaniczna rozbiórka nawierzchni bitumicznej o gr. 7 cm z wywozem materiału z rozbiórki na odl. do 1 km - ścieżki rowerowe  
-Kręta - Źródlana 697,78 m2</t>
  </si>
  <si>
    <t>Rozebranie nawierzchni z kostki betonowej - chodniki i ścieżki rowerowe 
 - Rondo Gierosa - Kręta  171,44 m2  
-Żródlana-Marynarzy Polskich 1702,09 m2  
- Marynarzy Polskich - Pętla 290,86 m2</t>
  </si>
  <si>
    <t>Rozebranie krawężników drogowych w nawierzchni ulicy i pasie rozdziału  
-Rondo Gierosa- Kręta 64,00 m
-Kręta - Źródlana 1190,00 m 
-Źródlana-Kwiatowa 410,00 m 
-Kwiatowa- Marynarzy Polskich 260,00 m  
-Marynarzy Polskich-Hrubieszowska 100,00 m 
-Hrubieszowska-Pętla 510,00m</t>
  </si>
  <si>
    <t>Usunięcie warstwy ziemi urodzajnej (humusu) o grubości 20 cm za pomocą spycharek 
-Kręta - Źródlana 2800,00 m2  
-Źródlana-Kwiatowa 1500,00 m2  
-Kwiatowa- Marynarzy Polskich 350,00 m2  
-Marynarzy Polskich-Hrubieszowska 375,00 m2  
-Pętla 3700,00 m2</t>
  </si>
  <si>
    <t>Roboty ziemne wykonywane koparkami podsiębiernymi z transportem urobkusamochodami samowyładowczymi na odległość do 1 km, w ziemi uprzednio zmagazynowanej w hałdach, koparka 0,40 m3, grunt kategorii I-III  
- ul. Ku Śłońcu 1758,81 m3(wg tabeli robót ziemnych z uwzględnieniem humusu)  
-Pętla 781,56 m3</t>
  </si>
  <si>
    <t>Nakłady uzupełniające za każde dalsze rozpoczęte 0,5 km odległości transportu ponad 1 km samochodami samowyładowczymi, po drogach utwardzonych, grunt kategorii III-IV za dalsze 9 km transportu Krotność = 18  
- ul. Ku Śłońcu 1758,81 m3(wg tabeli robót ziemnych z uwzględnieniem humusu)  
-Pętla 781,56 m3 Krotność = 18</t>
  </si>
  <si>
    <t>Ręczne wykopy ciągłe lub jamiste ze skarpami o szer.dna do 1.5 m i głębok.do 1.5m ze złożeniem urobku na odkład (kat.gr.III)  
- ul. Ku Śłońcu 195,42 m3  
-Pętla 86,84 m3</t>
  </si>
  <si>
    <t>Warstwa wzmacniająca grunt pod warstwy technologiczne z geowłókniny -  Geotkanina wzmacniająca o wytrz. min. 100 kN/m  
-Kreta - Zrodlana 3189,0 m2  
-Zrodlana - Kwiatowa 3607,0 m2  
-Kwiatowa - Marynarzy Polskich 118,0 m2  
-Marynarzy Polskich - Hrubieszowska 655,0 m2  
-Petla 423,0 m2</t>
  </si>
  <si>
    <t>Roboty remontowe - frezowanie nawierzchni bitumicznej o gr. 7 cm z wywozem materiału z rozbiórki na odl. do 1 km  
-Kreta - Zrodlana 148,0 m2  
-Zrodlana - Kwiatowa 993,0 m2  
-Kwiatowa - Marynarzy Polskich 4700,0 m2  
-Marynarzy Polskich - Hrubieszowska 3852,0 m2  
-Petla 5169,0 m2</t>
  </si>
  <si>
    <t>Profilowanie i zagęszczanie podłoża pod warstwy konstrukcyjne nawierzchnia wykonywane mechanicznie, grunt kategorii I-IV - dla nawierzchni z mieszanki mineralno-asfaltowej  
-Kręta - Źródlana 2718,38 m2  
-Źródlana - Marynarzy Polskich 3136,88 m2  
-Marynarzy Polskich- Pętla 949,83 m2</t>
  </si>
  <si>
    <t>Profilowanie i zagęszczanie podłoża pod warstwy konstrukcyjne nawierzchnia wykonywane mechanicznie, grunt kategorii I-IV - dla nawierzchni z kostki betonowej  
- Rondo Gierosa - Kręta  171,44 m2  
-Żródlana-Marynarzy Polskich 1817,09 m2  
-Marynarzy Polskich- Hrubieszowska 37,11 m2  
- Hrubieszowska - Pętla 1432,23 m2</t>
  </si>
  <si>
    <t>Profilowanie i zagęszczanie podłoża pod warstwy konstrukcyjne nawierzchnia wykonywane mechanicznie, grunt kategorii I-IV - dla nawierzchni zjazdów  
-Kręta-Źródlana 230,00 m2  
-Źródlana-Marynarzy Polskich 58,14 m2</t>
  </si>
  <si>
    <t>Profilowanie i zagęszczanie podłoża pod warstwy konstrukcyjne nawierzchnia wykonywane mechanicznie, grunt kategorii I-IV - dla nawierzchni miejsc postojowych  
-Kręta-Źródlana 142,00 m2</t>
  </si>
  <si>
    <t>Profilowanie i zagęszczanie podłoża pod warstwy konstrukcyjne nawierzchnia wykonywane mechanicznie, grunt kategorii I-IV - dla ścieżki rowerowej  
-Rondo Gierosa- Kręta 59,86 m2  
-Kręta - Źródlana 697,78 m2  
-Źródlana-Marynarzy Polskich 706,88 m2  
-Marynarzy Polskich-Hrubieszowska 94,82 m2  
-Hrubieszowska-Pętla 299,20 m2</t>
  </si>
  <si>
    <t>Profilowanie i zagęszczanie podłoża pod warstwy konstrukcyjne nawierzchnia wykonywane mechanicznie, grunt kategorii I-IV - dla chodnika  
-Rondo Gierosa- Kręta 111,59 m2  
-Kręta - Źródlana 96,82 m2  
-Źródlana-Kwiatowa 612,34 m2  
-Kwiatowa- Marynarzy Polskich 348,12 m2  
-Marynarzy Polskich-Hrubieszowska 30,19 m2  
-Hrubieszowska-Pętla 1426,69 m2</t>
  </si>
  <si>
    <t>Profilowanie i zagęszczanie podłoża pod warstwy konstrukcyjne nawierzchnia wykonywane mechanicznie, grunt kategorii I-IV - dla opaski z kostki granitowej  
-Źródlana-Różana 75,19 m2</t>
  </si>
  <si>
    <t>Ułoźenie gruntu stabilizowanego cementem o Rm= 2.5MPa dowiezionego z wytwórni, grubość warstwy po zagęszczeniu 25 cm dla nawierzchni - analogia.  
-Rondo Gierosa - Kręta 241,67  
-Kreta - Zrodlana 3151,36 m2  
-Zrodlana - Kwiatowa 3685,12 m2  
-Kwiatowa - Marynarzy Polskich 118,0 m2  
-Marynarzy Polskich - Hrubieszowska 655,0 m2  
-Petla 4011,0 m2</t>
  </si>
  <si>
    <t>Mechanicze zagęszczenie warstwy odsączającej na poszerzeniach - grubość warstwy po zag. 10 cm - ścieżka rowerowa  
-Rondo Gierosa- Kręta 59,86 m2  
-Kręta - Źródlana 697,78 m2  
-Źródlana-Marynarzy Polskich 706,88 m2  
-Marynarzy Polskich-Hrubieszowska 94,82 m2  
-Hrubieszowska-Pętla 299,20 m2</t>
  </si>
  <si>
    <t>Mechanicze zagęszczenie warstwy odsączającej na poszerzeniach - za każdy dalszy 1 cm grubość warstwy po zag. do 28 cm - ścieżka rowerowa Krotność = 18  
-Rondo Gierosa- Kręta 59,86 m2  
-Kręta - Źródlana 697,78 m2  
-Źródlana-Marynarzy Polskich 706,88 m2  
-Marynarzy Polskich-Hrubieszowska 94,82 m2  
-Hrubieszowska-Pętla 299,20 m2 Krotność = 18</t>
  </si>
  <si>
    <t>Mechanicze zagęszczenie warstwy odsączającej na poszerzeniach - grubość warstwy po zag. 10 cm - chodnik+opaska z kostki granitowej  
-Rondo Gierosa- Kręta 111,59 m2  
-Kręta - Źródlana 96,82 m2  
-Źródlana-Kwiatowa 612,34 m2  
-Kwiatowa- Marynarzy Polskich 348,12 m2  
-Marynarzy Polskich-Hrubieszowska 30,19 m2  
-Hrubieszowska-Pętla 1426,69 m2</t>
  </si>
  <si>
    <t>Mechanicze zagęszczenie warstwy odsączającej na poszerzeniach - za każdy dalszy 1 cm grubość warstwy po zag. do 20 cm - chodnik+opaska z kostki granitowej Krotność = 10  
-Rondo Gierosa- Kręta 111,59 m2  
-Kręta - Źródlana 96,82 m2  
-Źródlana-Kwiatowa 612,34 m2  
-Kwiatowa- Marynarzy Polskich 348,12 m2  
-Marynarzy Polskich-Hrubieszowska 30,19 m2  
-Hrubieszowska-Pętla 1426,69 m2 Krotność = 10</t>
  </si>
  <si>
    <t>Krawężniki betonowe wystające o wym. 20x30 cm na podsypce cem.piaskowej  
-Rondo Gierosa- Kręta 44,48 m  
-Kręta - Źródlana 385,47 m  
-Źródlana-Kwiatowa 237,95 m  
-Kwiatowa- Marynarzy Polskich 218,61 m  
-Marynarzy Polskich-Hrubieszowska 62,17 m  
-Hrubieszowska-Pętla 607,5 m</t>
  </si>
  <si>
    <t>Krawężniki betonowe - dod.za ustawienie na łukach  
-Rondo Gierosa- Kręta 40,37 m  
-Kręta - Źródlana 114,26 m  
-Źródlana-Kwiatowa 81,92 m  
-Kwiatowa- Marynarzy Polskich 213,2 m  
-Marynarzy Polskich-Hrubieszowska 77,19 m  
-Hrubieszowska-Pętla 347,91 m</t>
  </si>
  <si>
    <t>Ściek z kostki brukowej betonowej grub. 8 cm na podsypce cementowo-piaskowej grubości 3 cm - 2 rzędy kostki  -Rondo Gierosa- Kręta 4,96 m2  
-Kręta - Źródlana 51,40 m2  
-Źródlana-Kwiatowa 68,42 m2  
-Kwiatowa- Marynarzy Polskich 25,16 m2  
-Marynarzy Polskich-Hrubieszowska 3,81 m2  
-Hrubieszowska-Pętla 95,29 m2</t>
  </si>
  <si>
    <t>Ławy pod ściek z kostki; ława betonowa z oporem beton C12/15</t>
  </si>
  <si>
    <t>Krawężniki betonowe obniżone o wym. 20x30 cm na podsypce cem.piaskowej   
-Rondo Gierosa- Kręta 51,81 m  
-Kręta - Źródlana 30,03 m  
-Źródlana-Kwiatowa 26,00 m  
-Kwiatowa- Marynarzy Polskich 63,52 m  
-Hrubieszowska-Pętla 146,67 m</t>
  </si>
  <si>
    <t>Krawężniki betonowe - dod.za ustawienie na łukach  
-Rondo Gierosa- Kręta 36,93 m  
-Kręta - Źródlana 21,01 m  
-Kwiatowa- Marynarzy Polskich 23,94 m  
-Hrubieszowska-Pętla 79,3 m</t>
  </si>
  <si>
    <t>Krawężniki betonowe obniżony o wym. 20x22 cm na podsypce cem.piaskowej   
-Kręta - Źródlana 153,21</t>
  </si>
  <si>
    <t>Obrzeża betonowe o wym. 30x8 cm na podsypce piaskowej z wyp.spoin piaskiem  
-Rondo Gierosa- Kręta 123,08 m  
-Kręta - Źródlana 140,26 m  
-Źródlana-Kwiatowa 807,41 m  
-Kwiatowa- Marynarzy Polskich 150,33 m  
-Marynarzy Polskich- Hrubieszowska 249,71 m  
-Hrubieszowska-Pętla 645,83 m</t>
  </si>
  <si>
    <t>Obrzeża betonowe - dod.za ustawienie na łukach  
-Rondo Gierosa- Kręta 48,72 m  
-Kręta - Źródlana 3,05 m  
-Źródlana-Kwiatowa 130,38 m  
-Kwiatowa- Marynarzy Polskich 76,67 m  
-Marynarzy Polskich- Hrubieszowska 103,33 m  
-Hrubieszowska-Pętla 417,32 m</t>
  </si>
  <si>
    <t>Podbudowy z kruszyw łamanych, warstwa dolna, grubość warstwy po zagęszczeniu 10 cm  
-Rondo Gierosa - Kręta 199,65 m2  
-Kręta - Źródlana 2414,74 m2  
-Źródlana - Kwiatowa 3022,55 m2  
-Kwiatowa - Marynarzy Polskich 100,00 m2  
-Marynarzy Polskich - Hrubieszowska 560,00 m2  
- Pętla 351,00 m2</t>
  </si>
  <si>
    <t>Podbudowy z kruszyw łamanych, warstwa górna, grubość warstwy po zagęszczeniu 8 cm  
-Rondo Gierosa - Kręta 199,65 m2  
-Kręta - Źródlana 2414,74 m2  
-Źródlana - Kwiatowa 3022,55 m2  
-Kwiatowa - Marynarzy Polskich 100,00 m2  
-Marynarzy Polskich - Hrubieszowska 560,00 m2  
- Pętla 351,00 m2</t>
  </si>
  <si>
    <t>Podbudowy z kruszyw łamanych, warstwa górna, dodatek za każdy dalszy 1 cm grubości do grubości 2 cm do 20 cm Krotność = 2  
-Rondo Gierosa - Kręta 199,65 m2  
-Kręta - Źródlana 2414,74 m2  
-Źródlana - Kwiatowa 3022,55 m2  
-Kwiatowa - Marynarzy Polskich 100,00 m2 
-Marynarzy Polskich - Hrubieszowska 560,00 m2  
- Pętla 351,00 m2 Krotność = 2</t>
  </si>
  <si>
    <t>Podbudowa betonowa z betonu C 16/20 - grub.warstwy po zagęszczeniu 12 cm  
-Rondo Gierosa - Kręta 111,59 m2  
-Kręta - Źródlana 141,89 m2  
-Źródlana - Kwiatowa 730,60 m2  
- Pętla 3464,00 m2</t>
  </si>
  <si>
    <t>Podbudowa betonowa z betonu C 16/20 - za każdy dalszy 1 cm grub.warstwy po zagęszczeniu do grubości 26 cm Krotność = 14  
-Rondo Gierosa - Kręta 111,59 m2  
-Kręta - Źródlana 141,89 m2  
-Źródlana - Kwiatowa 730,60 m2  
- Pętla 3464,00 m2 Krotność = 14</t>
  </si>
  <si>
    <t>Podbudowy z kruszyw łamanych, warstwa górna, grubość warstwy po zagęszczeniu 8 cm  
-Rondo Gierosa- Kręta 59,86 m2  
-Kręta - Źródlana 697,78 m2  
-Źródlana - Kwiatowa 871,10 m2  
-Kwiatowa-Marynarzy Polskich 874,00 m2  
-Marynarzy Polskich-Hrubieszowska 249,00 m2  
-Pętla 1655,00 m2</t>
  </si>
  <si>
    <t>Podbudowa z kruszywa łamanego - warstwa górna - za każdy dalszy 1 cm grub.po zagęszcz. do grubości 15 cm Krotność = 7  
-Rondo Gierosa- Kręta 59,86 m2  
-Kręta - Źródlana 697,78 m2  
-Źródlana - Kwiatowa 871,10 m2  
-Kwiatowa-Marynarzy Polskich 874,00 m2  
-Marynarzy Polskich-Hrubieszowska 249,00 m2  
-Pętla 1655,00 m2 Krotność = 7</t>
  </si>
  <si>
    <t>Mechaniczne czyszczenie nawierzchni drogowej nieulepszonej  
-Rondo Gierosa - Kręta 199,65 m2  
-Kręta - Źródlana 2414,74 m2  
-Źródlana - Kwiatowa 3022,55 m2  
-Kwiatowa - Marynarzy Polskich 100,00 m2  
-Marynarzy Polskich - Hrubieszowska 560,00 m2  
- Pętla 351,00 m2</t>
  </si>
  <si>
    <t>Skropienie emulsją kationową 50% w ilości 0.8kg/m2  
-Rondo Gierosa - Kręta 199,65 m2  
-Kręta - Źródlana 2414,74 m2  
-Źródlana - Kwiatowa 3022,55 m2  
-Kwiatowa - Marynarzy Polskich 100,00 m2  
-Marynarzy Polskich - Hrubieszowska 560,00 m2  
- Pętla 351,00 m2</t>
  </si>
  <si>
    <t>Podbudowa z betonu asfaltowego AC 22P -  grub.po zagęszcz. 4 cm 
-Rondo Gierosa - Kręta 199,65 m2  
-Kręta - Źródlana 2414,74 m2  
-Źródlana - Kwiatowa 3022,55 m2  
-Kwiatowa - Marynarzy Polskich 100,00 m2  
-Marynarzy Polskich - Hrubieszowska 560,00 m2  
- Pętla 351,00 m2</t>
  </si>
  <si>
    <t>Podbudowa z betonu asfaltowego  AC 22P   - każdy dalszy 1 cm grub.po zagęszcz.  do grubości 14 cm Krotność = 10  
-Rondo Gierosa - Kręta 199,65 m2  
-Kręta - Źródlana 2414,74 m2  
-Źródlana - Kwiatowa 3022,55 m2  
-Kwiatowa - Marynarzy Polskich 100,00 m2  
-Marynarzy Polskich - Hrubieszowska 560,00 m2  
- Pętla 351,00 m2</t>
  </si>
  <si>
    <t>Nawierzchnia z mieszanek mineralno-bitumicznych grysowych - warstwa wiążąca z betonu asfaltowego AC16W - grub.po zagęszcz. 4 cm 
-Rondo Gierosa - Kręta 199,65 m2  
-Kręta - Źródlana 2414,74 m2  
-Źródlana - Kwiatowa 3022,55 m2  
-Kwiatowa - Marynarzy Polskich 100,00 m2  
-Marynarzy Polskich - Hrubieszowska 560,00 m2  
- Pętla 351,00 m2</t>
  </si>
  <si>
    <t>Nawierzchnia z mieszanek mineralno-bitumicznych grysowych - warstwa wiążąca betonu asfaltowego AC16W - każdy dalszy 1 cm grub.po zagęszcz. - do grubości 8 cm Krotność = 4 
-Rondo Gierosa - Kręta 199,65 m2  
-Kręta - Źródlana 2414,74 m2  
-Źródlana - Kwiatowa 3022,55 m2  
-Kwiatowa - Marynarzy Polskich 100,00 m2  
-Marynarzy Polskich - Hrubieszowska 560,00 m2  
- Pętla 351,00 m2 Krotność = 4</t>
  </si>
  <si>
    <t>Nawierzchnia z mieszanek mineralno-sfaltowej SMA 8 L - warstwa ścieralna  - grub.po zagęszcz. 3 cm 
-Rondo Gierosa - Kręta 199,65 m2  
-Kręta - Źródlana 2414,74 m2  
-Źródlana - Kwiatowa 3022,55 m2  
-Kwiatowa - Marynarzy Polskich 100,00 m2  
-Marynarzy Polskich - Hrubieszowska 560,00 m2  
- Pętla 351,00 m2</t>
  </si>
  <si>
    <t>Nawierzchnia z mieszanek mineralno-sfaltowej SMA 8 L  - warstwa ścieralna - każdy dalszy 1 cm grub.po zagęszcz. do grubości 4 cm  
-Rondo Gierosa - Kręta 199,65 m2  
-Kręta - Źródlana 2414,74 m2  
-Źródlana - Kwiatowa 3022,55 m2  
-Kwiatowa - Marynarzy Polskich 100,00 m2  
-Marynarzy Polskich - Hrubieszowska 560,00 m2  
- Pętla 351,00 m2</t>
  </si>
  <si>
    <t>Skropienie emulsją kationową 50% w ilości 0.8kg/m2  
-Rondo Gierosa- Kręta 148,00 m2  
-Źródlana-Kwiatowa 993,00 m2  
-Kwiatowa - Marynarzy Polskich 4700,00 m2  
-Marynarzy Polskich - Hrubieszowska 3852,00 m2  
- Pętla 5169,00 m2</t>
  </si>
  <si>
    <t>Nawierzchnia z mieszanek mineralno-bitumicznych grysowych - warstwa wiążąca z betonu asfaltowego AC16W - grub.po zagęszcz. 3 cm  
-Rondo Gierosa- Kręta 148,00 m2  
-Źródlana-Kwiatowa 993,00 m2  
-Kwiatowa - Marynarzy Polskich 4700,00 m2  
-Marynarzy Polskich - Hrubieszowska 3852,00 m2  
- Pętla 5169,00 m2</t>
  </si>
  <si>
    <t>Nawierzchnia z mieszanek mineralno-sfaltowej SMA 8 L - warstwa ścieralna  - grub.po zagęszcz. 3 cm 
-Rondo Gierosa- Kręta 148,00 m2  
-Źródlana-Kwiatowa 993,00 m2  
-Kwiatowa - Marynarzy Polskich 4700,00 m2  
-Marynarzy Polskich - Hrubieszowska 3852,00 m2  
- Pętla 5169,00 m2</t>
  </si>
  <si>
    <t>Nawierzchnia z mieszanek mineralno-sfaltowej SMA 8 L  - warstwa ścieralna - każdy dalszy 1 cm grub.po zagęszcz. do grubości 4 cm 
-Rondo Gierosa- Kręta 148,00 m2  
-Źródlana-Kwiatowa 993,00 m2  
-Kwiatowa - Marynarzy Polskich 4700,00 m2  
-Marynarzy Polskich - Hrubieszowska 3852,00 m2  
- Pętla 5169,00 m2</t>
  </si>
  <si>
    <t>Mechaniczne czyszczenie nawierzchni drogowej nieulepszonej  
-Rondo Gierosa- Kręta 59,86 m2  
-Kręta - Źródlana 697,78 m2  
- Źródlana - Kwiatowa 871,10 m2  
-Kwiatowa-Marynarzy Polskich 160,00 m2  
-Marynarzy Polskich-Hrubieszowska 180,00 m2 
-Pętla 160,00 m2</t>
  </si>
  <si>
    <t>Skropienie emulsją kationową 50% w ilości 0.8kg/m2  
-Rondo Gierosa- Kręta 59,86 m2  
-Kręta - Źródlana 697,78 m2  
- Źródlana - Kwiatowa 871,10 m2  
-Kwiatowa-Marynarzy Polskich 160,00 m2  
-Marynarzy Polskich-Hrubieszowska 180,00 m2 
-Pętla 160,00 m2</t>
  </si>
  <si>
    <t>Nawierzchnia z mieszanek mineralno-bitumicznych AC 8S - warstwa ścieralna asfaltowa - grub.po zagęszcz. 3 cm  
-Rondo Gierosa- Kręta 59,86 m2  
-Kręta - Źródlana 697,78 m2  
- Źródlana - Kwiatowa 871,10 m2  
-Kwiatowa-Marynarzy Polskich 160,00 m2  
-Marynarzy Polskich-Hrubieszowska 180,00 m2 
-Pętla 160,00 m2</t>
  </si>
  <si>
    <t>Nawierzchnia z mieszanek mineralno-bitumicznych AS 8S - warstwa ścieralna asfaltowa - każdy dalszy 1 cm grub.po zagęszcz. do 5 cm  
-Rondo Gierosa- Kręta 59,86 m2  
-Kręta - Źródlana 697,78 m2  
- Źródlana - Kwiatowa 871,10 m2  
-Kwiatowa-Marynarzy Polskich 160,00 m2  
-Marynarzy Polskich-Hrubieszowska 180,00 m2 
-Pętla 160,00 m2</t>
  </si>
  <si>
    <t>Nawierzchnie z kostki brukowej betonowej grubości 8 cm, na podsypce cementowo-piaskowej grubości 5cm  
-Rondo Gierosa- Kręta 111,59 m2  
-Kręta - Źródlana 141,89 m2  
-Źródlana-Kwiatowa 730,60 m2  
-Kwiatowa- Marynarzy Polskich 222,00 m2  
-Marynarzy Polskich-Hrubieszowska 69,00 m2  
-Pętla 1336,00 m2</t>
  </si>
  <si>
    <t>Nawierzchnie z kostki brukowej betonowej grubości 8 cm, na podsypce cementowo-piaskowej grubości 3cm  
- Pętla 3615,00 m2</t>
  </si>
  <si>
    <t>Nawierzchnie z płyt ażurowych miejsc postojowych - materiał z robiórki  
-Kręta-Źródlana 142,00 m2</t>
  </si>
  <si>
    <t>Opaska z kostki kamiennej o wys. 6 cm na podsypce cem.piaskowej z wyp.spoin zaprawą cem.  
-Źródlana-Różana 75,19 m2</t>
  </si>
  <si>
    <t>Umocnienie rowów elementami prefabrykowanymi - wypełnienie przestrzeni  pospółkaklińca  
-Żródlana-Marynarzy Polskich 58,54 m3 
 -Marynarzy Polskich- Hrubieszowska 25,26 m3</t>
  </si>
  <si>
    <t>Ułożenie ścieków drogowych korytkowych o gr. 15 cm na podbudowie cementowo-piaskowej  
-Żródlana-Marynarzy Polskich 152,30 m  
-Marynarzy Polskich- Hrubieszowska 65,75 m</t>
  </si>
  <si>
    <t>Umocnienie skarp i dna rowów płytami betonowymi chodnikowymi o wym. 50x50x7 cm na podsypce cementowo-piaskowej  
-Żródlana-Marynarzy Polskich 76,15 m2  
-Marynarzy Polskich- Hrubieszowska 32,88 m</t>
  </si>
  <si>
    <t>Pasy ostrzegawczy dotykowy (tkz. "bąbelkowy")  
-Kręta - Źródlana 176,00 m  
-Źródlana-Kwiatowa 262,00 m  
-Kwiatowa- Marynarzy Polskich 204,00 m  
-Hrubieszowska-Pętla 333,00 m</t>
  </si>
  <si>
    <t>Pas prowadzacy (tkz. "rowkowy")  
-Kręta - Źródlana 20,00 m  
-Źródlana-Kwiatowa 78,00 m  
-Kwiatowa- Marynarzy Polskich 32,00 m  
-Hrubieszowska-Pętla 200,00 m</t>
  </si>
  <si>
    <t>Żółta linia ostrzegawcza krawędziowa  
-Kręta - Źródlana 140,00 m2  
-Źródlana-Kwiatowa 200,00 m2  
-Kwiatowa- Marynarzy Polskich 150,00 m2  
-Hrubieszowska-Pętla 235,00 m2</t>
  </si>
  <si>
    <t>Sygnalizacja świetlna</t>
  </si>
  <si>
    <t>Linia kablowa zasilająca 0,4 kV</t>
  </si>
  <si>
    <t>Rozebranie chodników z płyt betonowych 50x50x7 cm na podsypce piaskowej</t>
  </si>
  <si>
    <t>pomiar.</t>
  </si>
  <si>
    <t>Kanalizacja kablowa sygnalizacji</t>
  </si>
  <si>
    <t>Budowa studni kablowych podszafkowych z kostki betonowej (bloczków) w gruncie kat. III</t>
  </si>
  <si>
    <t>stud.</t>
  </si>
  <si>
    <t>Budowa kanalizacji kablowej z rur D 50mm w gruncie kat. III, 1 warstwa w ciągu kanalizacji, 1 rura w warstwie, 1 otwór w ciągu kanalizacji</t>
  </si>
  <si>
    <t>Budowa kanalizacji kablowej w chodnikach i zieleńcach z rur D 110mm w gruncie kat. III, 1 warstwa w ciągu kanalizacji, 1 rura w warstwie, 1 otwór w ciągu kanalizacji</t>
  </si>
  <si>
    <t>Budowa kanalizacji kablowej w chodnikach i zieleńcach z rur 1x D 110/3,7 w gruncie kat. III, 1 warstwa w ciągu kanalizacji, 1 rura w warstwie, 1 otwór w ciągu kanalizacji</t>
  </si>
  <si>
    <t>Budowa kanalizacji kablowej z rur 2xD 110/3,7 w gruncie kat. III, 1 warstwa w ciągu kanalizacji, 2 rury w warstwie, 2 otwory w ciągu kanalizacji</t>
  </si>
  <si>
    <t>Budowa kanalizacji kablowej z rur 3xD 110/3,7 w gruncie kat. III, 1 warstwa w ciągu kanalizacji, 3 rury w warstwie, 3 otwory w ciągu kanalizacji</t>
  </si>
  <si>
    <t>Budowa kanalizacji kablowej w chodnikach i zieleńcach z rur 4xD 110/3,7 w gruncie kat. III, 2 warstwy w ciągu kanalizacji, 2 rury w warstwie, 4 otwory w ciągu kanalizacji</t>
  </si>
  <si>
    <t>Budowa kanalizacji kablowej pod drogami i torowiskami z rur 2x D 110/6,3 w gruncie kat. III, 1 warstwa w ciągu, 2 rury w warstwie, 2 otwory w ciągu</t>
  </si>
  <si>
    <t>Budowa kanalizacji kablowej pod drogami i torowiskami z rur HDPE 110/6,3 w gruncie kat. III, 1 warstwa w ciągu, 3 rury w warstwie, 3 otwory w ciągu</t>
  </si>
  <si>
    <t>Budowa kanalizacji kablowej pod drogami i torowiskami z rur 4 xD 110/6,3 w gruncie kat. III, 1 warstwa w ciągu, 4 rury w warstwie, 4 otwory w ciągu</t>
  </si>
  <si>
    <t>Montaż konstrukcji wsporczych sygnalizacji świetlnej</t>
  </si>
  <si>
    <t>Montaż osprzętu sygnalizacyjnego na wysięgniku/ryglu bramy sygnalizacji</t>
  </si>
  <si>
    <t>Montaż wspornika do latarni sygnalziacyjnej 3x300mm na wysięgniku</t>
  </si>
  <si>
    <t>Montaż latarni sygnalizacyjnej  3x300mm LED kołowej ogólnej na wysięgniku</t>
  </si>
  <si>
    <t>Montaż ekranu kontrastowego do latarni sygnalizacyjnej 3x300mm zamocowanej na wysięgniku</t>
  </si>
  <si>
    <t>Wciąganie kabla YKY 4x1,5mm2 z udziałem podnośnika samochodowego w słup i wysięgnik/rygiel</t>
  </si>
  <si>
    <t>m-1 przew</t>
  </si>
  <si>
    <t>Montaż detektora ruchu na wysięgniku</t>
  </si>
  <si>
    <t>Wciąganie kabla YLY 4x0,5mm2 z udziałem podnośnika samochodowego w słup i wysięgnik/rygiel bramy</t>
  </si>
  <si>
    <t>Montaż osprzętu sygnalizacyjnego na maszcie/słupie</t>
  </si>
  <si>
    <t>Wciąganie kabla YKY 4x1,5mm2 w maszt/słup</t>
  </si>
  <si>
    <t>Wciąganie kabla YKY 3x1,5mm2 w maszt/słup</t>
  </si>
  <si>
    <t>Montaż przycisku na maszcie sygnalizacji świetlnej</t>
  </si>
  <si>
    <t>Wciąganie kabla YLY 4x0,5mm2 w  maszt/słup</t>
  </si>
  <si>
    <t>Wykonanie sieci sterowniczej</t>
  </si>
  <si>
    <t>Ręczne wciąganie przewodu DY 4,0mm2 w wolny otwór kanalizacji kablowej</t>
  </si>
  <si>
    <t>Ręczne wciąganie kabla światłowodowego (4wiązki) w częściowo zajęty otwór kanalizacji kablowej</t>
  </si>
  <si>
    <t>Ręczne wciąganie kabla YKY 3x1,5mm2 w częściowo zajęty otwór kanalizacji kablowej</t>
  </si>
  <si>
    <t>Ręczne wciąganie kabla YKY 4x1,5mm2 w częściowo zajęty otwór kanalizacji kablowej</t>
  </si>
  <si>
    <t>Ręczne wciąganie kabla YKY 5x1,5mm2 w częściowo zajęty otwór kanalizacji kablowej</t>
  </si>
  <si>
    <t>Ręczne wciąganie kabla YKY 6x1,0mm2 w częściowo zajęty otwór kanalizacji kablowej</t>
  </si>
  <si>
    <t>Ręczne wciąganie kabla XzTKMpw 2x2x0,8mm w częściowo zajęty otwór kanalizacji kablowej</t>
  </si>
  <si>
    <t>Wykonanie pętli indukcyjnych</t>
  </si>
  <si>
    <t>Pomiar pętli indukcyjnej</t>
  </si>
  <si>
    <t>pomiar</t>
  </si>
  <si>
    <t>Montaż sterownika, prace łączeniowe, pomiarowe i rozruchowe</t>
  </si>
  <si>
    <t>Wykonanie dokumentacji oprogramowania sterownika</t>
  </si>
  <si>
    <t>Sygnalizacja świetlna ul. Różana</t>
  </si>
  <si>
    <t>Budowa studni kablowych podszafkowych  z kostki betonowej (bloczków) w gruncie kat. III</t>
  </si>
  <si>
    <t>Budowa kanalizacji kablowej w chodnikach i zieleńcach z rur 2x D 110/3,7 w gruncie kat. III, 1 warstwa w ciągu kanalizacji, 2 rury w warstwie, 2 otwory w ciągu kanalizacji</t>
  </si>
  <si>
    <t>Budowa kanalizacji kablowej w chodnikach i zieleńcach z rur 3x D 110/3,7 w gruncie kat. III, 1 warstwa w ciągu kanalizacji, 3 rury w warstwie, 3 otwory w ciągu kanalizacji</t>
  </si>
  <si>
    <t>Budowa kanalizacji kablowej w chodnikach i zieleńcach z rur 6x D 110/3,7 w gruncie kat. III, 2 warstwy w ciągu kanalizacji, 3 rury w warstwie, 6 otworów w ciągu kanalizacji</t>
  </si>
  <si>
    <t>Budowa kanalizacji kablowej pod drogami i torowiskami z rur 1x D 110/6,3 w gruncie kat. III, 1 warstwa w ciągu, 1 rura w warstwie, 1 otwór w ciągu</t>
  </si>
  <si>
    <t>Budowa kanalizacji kablowej pod drogami i torowiskami z rur 3x D 110/6,3 w gruncie kat. III, 1 warstwa w ciągu, 3 rury w warstwie, 3 otwory w ciągu</t>
  </si>
  <si>
    <t>Montaż ekranu kontrastowego do latarni sygnalizacyjnej 3x300mm na wysięgniku</t>
  </si>
  <si>
    <t>Wciąganie kabla YKY 4x1,5mm2 z udziałem podnośnika samochodowego w słup wysięgnik/rygiel bramy</t>
  </si>
  <si>
    <t>Montaż detektora ruchu na wysięgniku/ryglu bramy</t>
  </si>
  <si>
    <t>Sygnalizacja świetlna ul. Kwiatowa</t>
  </si>
  <si>
    <t>Budowa studni kablowych podszafkowych SKS z kostki betonowej (bloczków) w gruncie kat. III</t>
  </si>
  <si>
    <t>Wymiana ramy studni kablowej SKR-1</t>
  </si>
  <si>
    <t>rama</t>
  </si>
  <si>
    <t>Wymiana pokryw studni kablowej SKR-1/S1</t>
  </si>
  <si>
    <t>pokrywa</t>
  </si>
  <si>
    <t>Budowa kanalizacji kablowej z rur 2xD 110/3,7 w gruncie kat. III, 1 warstwa w ciągu , 2 rury w warstwie, 2 otwory w ciągu</t>
  </si>
  <si>
    <t>Budowa kanalizacji kablowej w chodnikach i zieleńcach z rur 4x D 110/3,7 w gruncie kat. III, 2 warstwy w ciągu, 2 rury w warstwie, 4 otwory w ciągu</t>
  </si>
  <si>
    <t>Budowa kanalizacji kablowej pod drogami z rur 3x D 110/6,3 w gruncie kat. III, 1 warstwa w ciągu, 3 rury w warstwie, 3 otwory w ciągu</t>
  </si>
  <si>
    <t>Budowa kanalizacji kablowej pod drogami i torowiskami z rur 4x D 110/6,3 w gruncie kat. III, 1 warstwa w ciągu, 4 rury w warstwie, 4 otwory w ciągu</t>
  </si>
  <si>
    <t>Montaż wspornika do latarni sygnalizacyjnej 3x300mm na wysięgniku</t>
  </si>
  <si>
    <t>Montaż latarni sygnalziacyjnej 3x300 LED kołowej ogólnej na wysięgniku</t>
  </si>
  <si>
    <t>Wciąganie kabla YLY 4x0,5mm2 w maszt/słup</t>
  </si>
  <si>
    <t>Sygnalizacja świetlna ul. Marynarzy Polskich</t>
  </si>
  <si>
    <t>Wymiana ramy studni 500x1000</t>
  </si>
  <si>
    <t>Budowa kanalizacji kablowej z rur DVR 50mm w gruncie kat. III, 1 warstwa w ciągu kanalizacji, 1 rura w warstwie, 1 otwór w ciągu kanalizacji</t>
  </si>
  <si>
    <t>Budowa kanalizacji kablowej w chodnikach i zieleńcach z rur 2x D 110/3,7 w gruncie kat. III, 1 warstwa w ciągu , 2 rury w warstwie, 2 otwory w ciągu</t>
  </si>
  <si>
    <t>elem.</t>
  </si>
  <si>
    <t>Montaż latarni sygnalizacyjnej 3x300 LED kołowej ogólnej na wysięgniku</t>
  </si>
  <si>
    <t>Montaż latarni sygnalizacyjnej 1 komorowej LED (strzałka warunkowa) na wysięgniku</t>
  </si>
  <si>
    <t>Wciąganie kabla YKY 3x1,5mm2 z udziałem podnośnika samochodowego w słup i wysięgnik/rygiel bramy</t>
  </si>
  <si>
    <t>Sygnalizacja świetlna ul. Hrubieszowska</t>
  </si>
  <si>
    <t>Budowa kanalizacji kablowej z rur HDPE 110/3,7 w gruncie kat. III, 1 warstwa w ciągu , 2 rury w warstwie, 2 otwory w ciągu</t>
  </si>
  <si>
    <t>Budowa kanalizacji kablowej z rur 3x D 110/3,7 w gruncie kat. III, 1 warstwa w ciągu , 3 rury w warstwie, 3 otwory w ciągu</t>
  </si>
  <si>
    <t>Budowa kanalizacji kablowej pod drogami i torowiskami  z rur 3x D 110/6,3 w gruncie kat. III, 1 warstwa w ciągu, 3 rury w warstwie, 3 otwory w ciągu</t>
  </si>
  <si>
    <t>Sygnalizacja świetlna w obrębie pętli</t>
  </si>
  <si>
    <t>Projekt organizacji ruchu</t>
  </si>
  <si>
    <t>ST-07.02.01.</t>
  </si>
  <si>
    <t>Pionowe znaki drogowe - zdjęcie znaków lub drogowskazów - obok czynnego pasa jezdni (131-230 poj)</t>
  </si>
  <si>
    <t>Pionowe znaki drogowe - demontaż słupków blokujących U-12c - obok czynnego pasa jezdni (131-230 poj)</t>
  </si>
  <si>
    <t>Demontaż ogrodzenia segmentowego U-12a  - obok czynnego pasa jezdni (131-230 poj)</t>
  </si>
  <si>
    <t>Mechaniczne usunięcie oznkowania poziomego</t>
  </si>
  <si>
    <t>Transport materiałów z demontażu samochodem skrzyniowym z załadunkiem i wyładunkiem ręcznym na odległość 10 km</t>
  </si>
  <si>
    <t>Przestawienie istniejących znaków drogowych  - obok czynnego pasa jezdni (131-230 poj)  Pionowe znaki drogowe - zdjęcie znaków lub drogowskazów - obok czynnego pasa jezdni (131-230 poj)</t>
  </si>
  <si>
    <t>Pionowe znaki drogowe - słupki z rur stalowych - obok czynnego pasa jezdni (131-230 poj)</t>
  </si>
  <si>
    <t>Pionowe znaki drogowe - montaż na konstrukcjach  sygnalizacji</t>
  </si>
  <si>
    <t>Pionowe znaki drogowe - znaki ostrzegawcze A-7 - obok czynnego pasa jezdni (131-230 poj)</t>
  </si>
  <si>
    <t>Pionowe znaki drogowe - znaki ostrzegawcze A-21 - obok czynnego pasa jezdni (131-230 poj)</t>
  </si>
  <si>
    <t>Pionowe znaki drogowe - znaki zakazu B-1 - obok czynnego pasa jezdni (131-230 poj)</t>
  </si>
  <si>
    <t>Pionowe znaki drogowe - znaki zakazu B-2 - obok czynnego pasa jezdni (131-230 poj)</t>
  </si>
  <si>
    <t>Pionowe znaki drogowe - znaki zakazu B-33 - obok czynnego pasa jezdni (131-230 poj)</t>
  </si>
  <si>
    <t>Pionowe znaki drogowe - znaki zakazu B-36 - obok czynnego pasa jezdni (131-230 poj)</t>
  </si>
  <si>
    <t>Pionowe znaki drogowe - znaki nakazu C-9 - obok czynnego pasa jezdni (131-230 poj)</t>
  </si>
  <si>
    <t>Pionowe znaki drogowe - znaki nakazu C-12 - obok czynnego pasa jezdni (131-230 poj)</t>
  </si>
  <si>
    <t>Pionowe znaki drogowe - znaki nakazu - obok czynnego pasa jezdni (131-230 poj)</t>
  </si>
  <si>
    <t>Pionowe znaki drogowe - znaki nakazu C-13 - obok czynnego pasa jezdni (131-230 poj)</t>
  </si>
  <si>
    <t>Pionowe znaki drogowe - słupki odblaskowe U-5a - obok czynnego pasa jezdni (131-230 poj)</t>
  </si>
  <si>
    <t>Pionowe znaki drogowe - znaki informacyjne D-1 - obok czynnego pasa jezdni (131-230 poj)</t>
  </si>
  <si>
    <t>Pionowe znaki drogowe - znaki informacyjne D-2 - obok czynnego pasa jezdni (131-230 poj)</t>
  </si>
  <si>
    <t>Pionowe znaki drogowe - znaki informacyjne D-3 - obok czynnego pasa jezdni (131-230 poj)</t>
  </si>
  <si>
    <t>Pionowe znaki drogowe - znaki informacyjne - obok czynnego pasa jezdni (131-230 poj)</t>
  </si>
  <si>
    <t>Pionowe znaki drogowe - znaki informacyjne D-6b- obok czynnego pasa jezdni (131-230 poj)</t>
  </si>
  <si>
    <t>Pionowe znaki drogowe - znaki informacyjne D-17 - obok czynnego pasa jezdni (131-230 poj)</t>
  </si>
  <si>
    <t>Pionowe znaki drogowe D-18 - znaki informacyjne - obok czynnego pasa jezdni (131-230 poj)</t>
  </si>
  <si>
    <t>Pionowe znaki drogowe F-10 - znaki uzupełniające - obok czynnego pasa jezdni (131-230 poj)</t>
  </si>
  <si>
    <t>Pionowe znaki drogowe - tabliczki do znaków - obok czynnego pasa jezdni (131-230 poj)</t>
  </si>
  <si>
    <t>Pionowe znaki drogowe  znaki tramwajowe BT-1- obok czynnego pasa jezdni (131-230 poj)</t>
  </si>
  <si>
    <t>Pionowe znaki drogowe  znaki tramwajowe BT-2- obok czynnego pasa jezdni (131-230 poj)</t>
  </si>
  <si>
    <t>ST-07.01.01.</t>
  </si>
  <si>
    <t>Oznakowanie poziome nawierzchni bitumicznych - na zimno, za pomocą mas chemoutwardzalnych grubowarstwowe wykonywane mechanicznie - znak P-1b, oznakowanie gładkie 131-230 pojazdów na godzinę</t>
  </si>
  <si>
    <t>Oznakowanie poziome nawierzchni bitumicznych - na zimno, za pomocą mas chemoutwardzalnych grubowarstwowe wykonywane mechanicznie - znak P-1c, oznakowanie gładkie 131-230 pojazdów na godzinę</t>
  </si>
  <si>
    <t>Oznakowanie poziome nawierzchni bitumicznych - na zimno, za pomocą mas chemoutwardzalnych grubowarstwowe wykonywane mechanicznie - znak P-1d, oznakowanie gładkie 131-230 pojazdów na godzinę</t>
  </si>
  <si>
    <t>Oznakowanie poziome nawierzchni bitumicznych - na zimno, za pomocą mas chemoutwardzalnych grubowarstwowe wykonywane mechanicznie - znak P-1e, oznakowanie gładkie 131-230 pojazdów na godzinę</t>
  </si>
  <si>
    <t>Oznakowanie poziome nawierzchni bitumicznych - na zimno, za pomocą mas chemoutwardzalnych grubowarstwowe wykonywane mechanicznie - znak P-2a, oznakowanie gładkie 131-230 pojazdów na godzinę</t>
  </si>
  <si>
    <t>Oznakowanie poziome nawierzchni bitumicznych - na zimno, za pomocą mas chemoutwardzalnych grubowarstwowe wykonywane mechanicznie - znak P-2b, oznakowanie gładkie 131-230 pojazdów na godzinę</t>
  </si>
  <si>
    <t>Oznakowanie poziome nawierzchni bitumicznych - na zimno, za pomocą mas chemoutwardzalnych grubowarstwowe wykonywane mechanicznie - znak P-4, oznakowanie gładkie 131-230 pojazdów na godzinę</t>
  </si>
  <si>
    <t>Oznakowanie poziome nawierzchni bitumicznych - na zimno, za pomocą mas chemoutwardzalnych grubowarstwowe wykonywane mechanicznie - znak P-7a, oznakowanie gładkie 131-230 pojazdów na godzinę</t>
  </si>
  <si>
    <t>Oznakowanie poziome nawierzchni bitumicznych - na zimno, za pomocą mas chemoutwardzalnych grubowarstwowe wykonywane mechanicznie - znak P-7b, oznakowanie gładkie 131-230 pojazdów na godzinę</t>
  </si>
  <si>
    <t>Oznakowanie poziome nawierzchni bitumicznych - na zimno, za pomocą mas chemoutwardzalnych grubowarstwowe wykonywane mechanicznie - znak P-8a,P-8b,P-8d,P-8f,P9b oznakowanie gładkie 131-230 pojazdów na godzinę</t>
  </si>
  <si>
    <t>Oznakowanie poziome nawierzchni bitumicznych - na zimno, za pomocą mas chemoutwardzalnych grubowarstwowe wykonywane mechanicznie - znak P-10 oznakowanie gładkie 131-230 pojazdów na godzinę</t>
  </si>
  <si>
    <t>Oznakowanie poziome nawierzchni bitumicznych - na zimno, za pomocą mas chemoutwardzalnych grubowarstwowe wykonywane mechanicznie - znak P-11 oznakowanie gładkie 131-230 pojazdów na godzinę</t>
  </si>
  <si>
    <t>Oznakowanie poziome nawierzchni bitumicznych - na zimno, za pomocą mas chemoutwardzalnych grubowarstwowe wykonywane mechanicznie - kolor czerwony oznakowanie gładkie 131-230 pojazdów na godzinę</t>
  </si>
  <si>
    <t>Oznakowanie poziome nawierzchni bitumicznych - na zimno, za pomocą mas chemoutwardzalnych grubowarstwowe wykonywane mechanicznie - znak P-13 oznakowanie gładkie 131-230 pojazdów na godzinę</t>
  </si>
  <si>
    <t>Oznakowanie poziome nawierzchni bitumicznych - na zimno, za pomocą mas chemoutwardzalnych grubowarstwowe wykonywane mechanicznie - znak P-14 oznakowanie gładkie 131-230 pojazdów na godzinę</t>
  </si>
  <si>
    <t>Oznakowanie poziome nawierzchni bitumicznych - na zimno, za pomocą mas chemoutwardzalnych grubowarstwowe wykonywane mechanicznie - znak P-17 oznakowanie gładkie 131-230 pojazdów na godzinę</t>
  </si>
  <si>
    <t>Oznakowanie poziome nawierzchni bitumicznych - na zimno, za pomocą mas chemoutwardzalnych grubowarstwowe wykonywane mechanicznie - znak P-18 oznakowanie gładkie 131-230 pojazdów na godzinę</t>
  </si>
  <si>
    <t>Oznakowanie poziome nawierzchni bitumicznych - na zimno, za pomocą mas chemoutwardzalnych grubowarstwowe wykonywane mechanicznie - znak P-19 oznakowanie gładkie 131-230 pojazdów na godzinę</t>
  </si>
  <si>
    <t>Oznakowanie poziome nawierzchni bitumicznych - na zimno, za pomocą mas chemoutwardzalnych grubowarstwowe wykonywane mechanicznie - znak P-21 oznakowanie gładkie 131-230 pojazdów na godzinę</t>
  </si>
  <si>
    <t>Oznakowanie poziome nawierzchni bitumicznych - na zimno, za pomocą mas chemoutwardzalnych grubowarstwowe wykonywane mechanicznie - znak P-22 i P23 oznakowanie gładkie 131-230 pojazdów na godzinę</t>
  </si>
  <si>
    <t>Roboty tymczasowe</t>
  </si>
  <si>
    <t xml:space="preserve">Nawierzchnie z płyt żelbetowych pełnych - wykonanie koryta  Nawierzchnie z płyt żelbetowych pełnych - wykonanie podsypki piaskowej  Nawierzchnie z płyt żelbetowych pełnych (płyty o powierzchni ponad 3 m2) - budowa  Nawierzchnie z płyt żelbetowych pełnych </t>
  </si>
  <si>
    <t>Pionowe znaki drogowe - demontaż słupków blokujących U-12c - (przystanek Karola Miarki 20631) obok czynnego pasa jezdni (131-230 poj)  Pionowe znaki drogowe - montaż słupków blokujących - obok czynnego pasa jezdni (131-230 poj)</t>
  </si>
  <si>
    <t>SIEĆ WODOCIĄGOWA</t>
  </si>
  <si>
    <t>S - 02.</t>
  </si>
  <si>
    <t>złącz.</t>
  </si>
  <si>
    <t>otw.</t>
  </si>
  <si>
    <t>200m -1 prób.</t>
  </si>
  <si>
    <t>odc.200m</t>
  </si>
  <si>
    <t>Dezynfekcja rurociągów sieci wodociągowych o śr.nominalnej 400 mm</t>
  </si>
  <si>
    <t>Węzeł W3</t>
  </si>
  <si>
    <t>Węzeł W20</t>
  </si>
  <si>
    <t>Węzeł W26</t>
  </si>
  <si>
    <t>Połączenie typ. RK do rur żeliwnych o śr. 600/600 mm</t>
  </si>
  <si>
    <t>Zwężka redukcyjna żeliwna kołnierzowa DN 600/400 mm</t>
  </si>
  <si>
    <t>Węzeł W34, O5, W31, O7, 18.1</t>
  </si>
  <si>
    <t>Kształtka żeliwna kielichowo-kołnierzowa (kieliszek) o śr. 100/100 mm</t>
  </si>
  <si>
    <t>Trójniki żeliwny kołnierzowy o śr. 100 mm</t>
  </si>
  <si>
    <t>Zasuwy żeliwne klinowe owalne kołnierzowe z obudową o śr.100 mm</t>
  </si>
  <si>
    <t>Trójniki żeliwny kołnierzowy o śr. 600 mm</t>
  </si>
  <si>
    <t>Zasuwy żeliwne klinowe owalne kołnierzowe z obudową o śr.600 mm</t>
  </si>
  <si>
    <t>Kształtka żeliwna kielichowo-kołnierzowa (kieliszek) o śr. 600/600 mm</t>
  </si>
  <si>
    <t>Zwężka redukcyjna żeliwna kołnierzowa DN 400/200 mm</t>
  </si>
  <si>
    <t>Zwężka redukcyjna żeliwna kołnierzowa DN 200/100 mm</t>
  </si>
  <si>
    <t>Króciec żeliwny dwukołnierzowy o śr. 100 mm</t>
  </si>
  <si>
    <t>Hydranty pożarowe nadziemne o śr. 100 mm</t>
  </si>
  <si>
    <t>Trójniki żeliwny kołnierzowy o śr. 400 mm</t>
  </si>
  <si>
    <t>Zasuwy żeliwne klinowe owalne kołnierzowe z obudową o śr.400 mm</t>
  </si>
  <si>
    <t>Zasuwy żeliwne klinowe owalne kołnierzowe z bypassem oraz obudową o śr.600 mm</t>
  </si>
  <si>
    <t>Kształtka żeliwna kielichowo-kołnierzowa (kieliszek) o śr. 400/400 mm</t>
  </si>
  <si>
    <t>Trójniki redukcyjny żeliwny kołnierzowy o śr. 600/200 mm</t>
  </si>
  <si>
    <t>Klapa zwrotna żeliwna kołnierzowa o śr. 100 mm</t>
  </si>
  <si>
    <t>Kolano żeliwne kołnierzowe 90st. o śr. 100 mm</t>
  </si>
  <si>
    <t>Węzeł W41</t>
  </si>
  <si>
    <t>Mufa elektrooporowa redukcyjna o śr. 110/90 mm</t>
  </si>
  <si>
    <t>Tuleja kołnierzowa elektrooporowa PE o śr. 110/100 mm</t>
  </si>
  <si>
    <t>Węzeł W42, W96</t>
  </si>
  <si>
    <t>Węzeł W43, W46,W51</t>
  </si>
  <si>
    <t>Trójniki redukcyjny żeliwny kołnierzowy o śr. 100/80 mm</t>
  </si>
  <si>
    <t>Zasuwy żeliwne klinowe owalne kołnierzowe z obudową o śr.80 mm</t>
  </si>
  <si>
    <t>Króciec żeliwny dwukołnierzowy o śr. 80 mm</t>
  </si>
  <si>
    <t>Hydranty pożarowe nadziemne o śr. 80 mm</t>
  </si>
  <si>
    <t>Węzeł W44, W48, W49, W50, W53, W56, W57, W58</t>
  </si>
  <si>
    <t>Podłączenie instalacji do sieci wodociągowej - nasady rurowe (opaski) na istniejących rurociągach o śr. 100 mm/1 1/4"</t>
  </si>
  <si>
    <t>Zasuwa do przyłączy domowych do rur PE ze złaczem ISO śr. 1"</t>
  </si>
  <si>
    <t>przyłącz.</t>
  </si>
  <si>
    <t>Osadzenie skrzynek ulicznych dla zasuw przyłacza domowego</t>
  </si>
  <si>
    <t>sz.t</t>
  </si>
  <si>
    <t>Mufa PE elektrooporowa o śr. 32 mm</t>
  </si>
  <si>
    <t>Węzeł W35</t>
  </si>
  <si>
    <t>Króciec żeliwny, ciśnieniowy, 1-kołnierzowy typ FW, o śr. 600 mm</t>
  </si>
  <si>
    <t>Węzeł W59</t>
  </si>
  <si>
    <t>Trójniki redukcyjny żeliwny kielichowo-kołnierzowy o śr. 100/80 mm</t>
  </si>
  <si>
    <t>Węzeł W64, W65</t>
  </si>
  <si>
    <t>Kształtka żeliwna kielichowo-kołnierzowa (kieliszek) o śr. 150/150 mm</t>
  </si>
  <si>
    <t>Trójniki żeliwny kołnierzowy o śr. 150 mm</t>
  </si>
  <si>
    <t>Zasuwy żeliwne klinowe owalne kołnierzowe z obudową o śr.150 mm</t>
  </si>
  <si>
    <t>Zwężka redukcyjna żeliwna kołnierzowa o śr. 150/100 mm</t>
  </si>
  <si>
    <t>Węzeł W68</t>
  </si>
  <si>
    <t>Trójniki redukcyjny żeliwny kołnierzowy o śr. 150/80 mm</t>
  </si>
  <si>
    <t>Węzeł W69</t>
  </si>
  <si>
    <t>Węzeł W76</t>
  </si>
  <si>
    <t>Podłączenie instalacji do sieci wodociągowej - nasady rurowe (opaski) na istniejących rurociągach o śr. 100 mm/1 1/2"</t>
  </si>
  <si>
    <t>Zasuwa do przyłączy domowych do rur PE ze złaczem ISO śr. 1 1/4"</t>
  </si>
  <si>
    <t>Mufa PE elektrooporowa redukcyjna o śr. 50/40 mm</t>
  </si>
  <si>
    <t>Węzeł W77</t>
  </si>
  <si>
    <t>Zwężka redukcyjna żeliwna kołnierzowa o śr. 150/80 mm</t>
  </si>
  <si>
    <t>Węzeł W78</t>
  </si>
  <si>
    <t>Mufa PE elektrooporowa o śr. 160 mm</t>
  </si>
  <si>
    <t>Tuleja kołnierzowa elektrooporowa PE, kołnierz stalowy powlekany PP, DN. 160/150 mm</t>
  </si>
  <si>
    <t>Węzeł W86</t>
  </si>
  <si>
    <t>Trójniki redukcyjny żeliwny kielichowo-kołnierzowy o śr. 150/80 mm</t>
  </si>
  <si>
    <t>Węzeł W88</t>
  </si>
  <si>
    <t>Połączenie typ. RK do rur żeliwnych DN 150/150 mm</t>
  </si>
  <si>
    <t>Króciec żeliwny, ciśnieniowy, 1-kołnierzowy typ FW, o średnicy 150 mm</t>
  </si>
  <si>
    <t>Węzeł W91</t>
  </si>
  <si>
    <t>Połączenie typ. RK do rur żeliwnych DN 100/100 mm</t>
  </si>
  <si>
    <t>Króciec żeliwny, ciśnieniowy, 1-kołnierzowy typ FW, o średnicy 100 mm</t>
  </si>
  <si>
    <t>Węzeł W92</t>
  </si>
  <si>
    <t>Węzeł W97</t>
  </si>
  <si>
    <t>Kształtka żeliwna kielichowo-kołnierzowa (kieliszek) o śr. 250/250 mm</t>
  </si>
  <si>
    <t>Trójniki żeliwny kołnierzowy o śr. 250 mm</t>
  </si>
  <si>
    <t>Zasuwy żeliwne klinowe owalne kołnierzowe z obudową o śr.250 mm</t>
  </si>
  <si>
    <t>Połączenie typ. RK do rur żeliwnych o śr. 250/250 mm</t>
  </si>
  <si>
    <t>Króciec żeliwny, ciśnieniowy, 1-kołnierzowy typ FW, o średnicy 250 mm</t>
  </si>
  <si>
    <t>Węzeł W103</t>
  </si>
  <si>
    <t>Tuleja kołnierzowa elektrooporowa PE o śr. 250/250 mm</t>
  </si>
  <si>
    <t>Mufa PE elektrooporowa redukcyjna o śr. 250/225 mm</t>
  </si>
  <si>
    <t>Węzeł W105, W147, W152, W156</t>
  </si>
  <si>
    <t>Węzeł W110.1, W125, W151</t>
  </si>
  <si>
    <t>Trójniki redukcyjny żeliwny kołnierzowy o śr. 250/80 mm</t>
  </si>
  <si>
    <t>Węzeł W116</t>
  </si>
  <si>
    <t>Zwężka redukcyjna żeliwna kołnierzowa DN 250/200 mm</t>
  </si>
  <si>
    <t>Zasuwy żeliwne klinowe owalne kołnierzowe z obudową o śr.200 mm</t>
  </si>
  <si>
    <t>Kształtka żeliwna kielichowo-kołnierzowa (kieliszek) o śr. 200/200 mm</t>
  </si>
  <si>
    <t>Węzeł W116.2</t>
  </si>
  <si>
    <t>Połączenie typ. RK do rur żeliwnych o śr. 200/200 mm</t>
  </si>
  <si>
    <t>Króciec żeliwny, ciśnieniowy, 1-kołnierzowy typ FW, o średnicy 200 mm</t>
  </si>
  <si>
    <t>Węzeł W127</t>
  </si>
  <si>
    <t>Podłączenie instalacji do sieci wodociągowej - nasady rurowe (opaski) na istniejących rurociągach o śr. 250 mm/2"</t>
  </si>
  <si>
    <t>Zasuwa do przyłączy domowych do rur PE ze złaczem ISO śr. 2"</t>
  </si>
  <si>
    <t>Węzeł W138</t>
  </si>
  <si>
    <t>Mufa PE elektrooporowa redukcyjna o śr. 50/32 mm</t>
  </si>
  <si>
    <t>Węzeł W140, W153, W154</t>
  </si>
  <si>
    <t>Zwężka redukcyjna żeliwna kołnierzowa DN 250/80 mm</t>
  </si>
  <si>
    <t>Tuleja kołnierzowa elektrooporowa PE o śr. 90/80 mm</t>
  </si>
  <si>
    <t>Mufa PE elektrooporowa o śr. 90 mm</t>
  </si>
  <si>
    <t>Węzeł W146</t>
  </si>
  <si>
    <t>Hydranty pożarowe podziemne o śr. 80 mm</t>
  </si>
  <si>
    <t>Wodomierze skrzydełkowe domowe lub mieszkaniowe o śr. nominalnej 15 mm</t>
  </si>
  <si>
    <t>Konsola wodomierzowa z regulowanymi śrubunkami DN 15</t>
  </si>
  <si>
    <t>Zawory przelotowe i zwrotne instalacji wodociągowych z rur z tworzyw sztucznych o śr. nominalnej 25 mm</t>
  </si>
  <si>
    <t>Zawory antyskażeniowe instalacji wodociągowych z rur z tworzyw sztucznych o śr. nominalnej 25 mm</t>
  </si>
  <si>
    <t>Zawory skośne zaporowe zwrotne instalacji wodociągowych z rur z tworzyw sztucznych o śr. nominalnej 25 mm</t>
  </si>
  <si>
    <t>Sieci wodociągowe - połączenie rur polietylenowych ciśnieniowych PE, PEHD za pomocą kształtek elektrooporowych -  - złaczka PE/Mosiądz o śr. zewn. 32 mm</t>
  </si>
  <si>
    <t>Zestaw wodomierzowy w bud. socjalnym</t>
  </si>
  <si>
    <t>Wodomierze skrzydełkowe domowe lub mieszkaniowe o śr. nominalnej 20 mm</t>
  </si>
  <si>
    <t>Konsola wodomierzowa z regulowanymi śrubunkami DN 20</t>
  </si>
  <si>
    <t>Sieci wodociągowe - połączenie rur polietylenowych ciśnieniowych PE, PEHD za pomocą kształtek elektrooporowych -  - złaczka PE/Mosiądz o śr. zewn. 40 mm</t>
  </si>
  <si>
    <t>Osadzenie przejącia szczelnego dla przewodów instalacyjnych o średnicy 63 mm - dla rury przewodowej w rurze osłonowej</t>
  </si>
  <si>
    <t>Rury ochronne (osłonowe) z PE, PCW, PP o śr. nominalnej 63 mm</t>
  </si>
  <si>
    <t>KANALIZACJA SANITARNA</t>
  </si>
  <si>
    <t>kurs</t>
  </si>
  <si>
    <t>Próba wodna szczelności kanałów rurowych o śr.nominalnej 400 mm</t>
  </si>
  <si>
    <t>odc. -1 prób.</t>
  </si>
  <si>
    <t>Próba wodna szczelności kanałów rurowych o śr.nominalnej 315 mm</t>
  </si>
  <si>
    <t>Próba wodna szczelności kanałów rurowych o śr.nominalnej 250 mm</t>
  </si>
  <si>
    <t>Próba wodna szczelności kanałów rurowych o śr.nominalnej 160 mm</t>
  </si>
  <si>
    <t>Kamerowanie projektowanej instalacji</t>
  </si>
  <si>
    <t>SIEĆ KANALIZACJI DESZCZOWEJ</t>
  </si>
  <si>
    <t>Próba wodna szczelności kanałów rurowych o śr.nominalnej 200 mm</t>
  </si>
  <si>
    <t>Próba wodna szczelności kanałów rurowych betonowych i żelbetowych o śr.nominalnej 600 mm</t>
  </si>
  <si>
    <t>Próba wodna szczelności kanałów rurowych betonowych i żelbetowych o śr.nominalnej 500 mm</t>
  </si>
  <si>
    <t>Próba wodna szczelności kanałów rurowych betonowych i żelbetowych o śr.nominalnej 400 mm</t>
  </si>
  <si>
    <t>SIEĆ GAZOWA</t>
  </si>
  <si>
    <t>Połączenia rur polietylenowych o śr.nom. 225 mm za pomocą kształtek elektrooporowych - kolano elektrooporowe 90st.</t>
  </si>
  <si>
    <t>Czyszczenie gazociągu przy pomocy tłoków pianowych (dwukrotne) - rurociąg DN250 Krotność = 2</t>
  </si>
  <si>
    <t>Czyszczenie gazociągu przy pomocy tłoków pianowych (dwukrotne) - rurociąg DN225 Krotność = 2</t>
  </si>
  <si>
    <t>Czyszczenie gazociągu przy pomocy tłoków pianowych (dwukrotne) - rurociąg DN125 Krotność = 2</t>
  </si>
  <si>
    <t>Czyszczenie gazociągu przy pomocy tłoków pianowych (dwukrotne) - rurociąg DN90 Krotność = 2</t>
  </si>
  <si>
    <t>Oznakowanie trasy gazociągu ułożonego w ziemi taśmą z tworzywa sztucznego - trasa projektowanego gazociągu</t>
  </si>
  <si>
    <t>Oznakowanie trasy gazociągu na słupku stalowym</t>
  </si>
  <si>
    <t>Węzeł G1</t>
  </si>
  <si>
    <t>Króćce kołnierzowe o śr. nominalnej 250 mm</t>
  </si>
  <si>
    <t>Tuleja kołnierzowa elektrooporowa PE/Stal 250/250 mm</t>
  </si>
  <si>
    <t>Kolano elektrooporowe o śr. 250 mm, 45st.</t>
  </si>
  <si>
    <t>Usługa jednostronnego balonowanie gazociągu o średnicy 250 mm</t>
  </si>
  <si>
    <t>Węzeł G6</t>
  </si>
  <si>
    <t>Trójnik elektrooporowy redukcyjny o śr. 250/125 mm</t>
  </si>
  <si>
    <t>Zawór kulowy PE SDR11 o śr. 90 mm</t>
  </si>
  <si>
    <t>Osadzenie skrzynek ulicznych wraz z płytą betonową</t>
  </si>
  <si>
    <t>Węzeł G6.2, G50.3</t>
  </si>
  <si>
    <t>Kolano elektrooporowe o śr. 90 mm, 90st.</t>
  </si>
  <si>
    <t>Usługa jednostronnego balonowanie gazociągu o średnicy 90 mm</t>
  </si>
  <si>
    <t>Węzeł G18</t>
  </si>
  <si>
    <t>Króćce kołnierzowe o śr. nominalnej 200 mm</t>
  </si>
  <si>
    <t>Tuleja kołnierzowa elektrooporowa PE/Stal 225/200 mm</t>
  </si>
  <si>
    <t>Mufa elektrooporowa redukcyjna o śr. 250/225 mm</t>
  </si>
  <si>
    <t>Łuk PE o śr.nom. 250 mm, 22st.</t>
  </si>
  <si>
    <t>Węzeł G19, G61</t>
  </si>
  <si>
    <t>Kolano elektrooporowe o śr. 225 mm, 45st.</t>
  </si>
  <si>
    <t>Zawory żeliwne zaporowe i zwrotne kołnierzowe o śr. nom. 25 mm</t>
  </si>
  <si>
    <t>Zasuwy odcinające o śr. nominalnej 200 mm</t>
  </si>
  <si>
    <t>Usługa jednostronnego balonowanie gazociągu o średnicy 225 mm</t>
  </si>
  <si>
    <t>Węzeł 45.1</t>
  </si>
  <si>
    <t>Trójnik elektrooporowy redukcyjny o śr. 225/125 mm</t>
  </si>
  <si>
    <t>Zawór kulowy PE SDR11 o śr. 125 mm</t>
  </si>
  <si>
    <t>Węzeł 45.2</t>
  </si>
  <si>
    <t>Trójnik elektrooporowy równoprzelotowy o śr. 125 mm</t>
  </si>
  <si>
    <t>Mufa elektrooporowa redukcyjna o śr. 125/90 mm</t>
  </si>
  <si>
    <t>Węzeł G45.3, G45.5</t>
  </si>
  <si>
    <t>Podłączenie instalacji do sieci gazowej - nasady rurowe (opaski) na istniejących rurociągach o śr. 125 mm</t>
  </si>
  <si>
    <t>Węzeł G50.1</t>
  </si>
  <si>
    <t>Węzeł G62</t>
  </si>
  <si>
    <t>Łuk PE o śr.nom. 250 mm, 30st.</t>
  </si>
  <si>
    <t>Węzeł G65.1</t>
  </si>
  <si>
    <t>Węzeł G73</t>
  </si>
  <si>
    <t>Kolano elektrooporowe o śr. 250 mm, 60st.</t>
  </si>
  <si>
    <t>Węzeł G74, G76</t>
  </si>
  <si>
    <t>Węzeł G77</t>
  </si>
  <si>
    <t>Króćce kołnierzowe o śr. nominalnej 150 mm</t>
  </si>
  <si>
    <t>Mufa PE elektrooporowa redukcyjna o śr. 225/80 mm</t>
  </si>
  <si>
    <t>Króćce kołnierzowe do balonowania o śr. nominalnej 65 mm z kołnierzem zaślepiającym</t>
  </si>
  <si>
    <t>Usługa jednostronnego balonowanie gazociągu o średnicy 150 mm</t>
  </si>
  <si>
    <t>Węzeł G77.1</t>
  </si>
  <si>
    <t>Tuleja kołnierzowa elektrooporowa PE/Stal 225/250 mm</t>
  </si>
  <si>
    <t>Upust ZU DN25 - przy węźle G1, G18, G62, G73, G74.1</t>
  </si>
  <si>
    <t>Mufa elektrooporowa redukcyjna o śr. 125/63 mm</t>
  </si>
  <si>
    <t>Mufa elektrooporowa redukcyjna o śr. 63/32 mm</t>
  </si>
  <si>
    <t>Tuleja kołnierzowa elektrooporowa PE/Stal 32/25 mm</t>
  </si>
  <si>
    <t>Króćce kołnierzowe o śr.nom. 25 mm</t>
  </si>
  <si>
    <t>Ustawienie zaworów o śr.nom. 25 mm</t>
  </si>
  <si>
    <t>Zakorkowanie zaworu korkami żeliwnymi o śr. 25 mm</t>
  </si>
  <si>
    <t>Upust ZU DN25 - przy węźle. G45.2</t>
  </si>
  <si>
    <t>Trójnik elektrooporowy redukcyjny o śr. 125/63 mm</t>
  </si>
  <si>
    <t>Upust ZU DN25 - przy węźle. G77</t>
  </si>
  <si>
    <t>Trójnik redukcyjny elektrooporowy o śr. 225/90 mm</t>
  </si>
  <si>
    <t>Mufa elektrooporowa redukcyjna o śr. 90/63 mm</t>
  </si>
  <si>
    <t>SIEĆ CIEPLNA</t>
  </si>
  <si>
    <t>zlacz.</t>
  </si>
  <si>
    <t>Próby szczelności rurociągów sieci cieplnych o średnicy do 600 mm</t>
  </si>
  <si>
    <t>5. BRANŻA SANITARNA</t>
  </si>
  <si>
    <t>7 SIEĆ TRAKCYJNA</t>
  </si>
  <si>
    <t>1. Demontaże</t>
  </si>
  <si>
    <t>ST TS-01.03.02</t>
  </si>
  <si>
    <t>Demontaż wysięgników przelotowych w sieci półskompensowanej.</t>
  </si>
  <si>
    <t>wysięgn.</t>
  </si>
  <si>
    <t>Demontaż wysięgników krzyżowych w sieci półskompensowanej.</t>
  </si>
  <si>
    <t>Demontaż wieszaków izolowanych sztywnych szablowych pojedyńczych</t>
  </si>
  <si>
    <t>wieszak.</t>
  </si>
  <si>
    <t>Demontaż wieszaków izolowanych sztywnych grzybkowych pojedyńczych</t>
  </si>
  <si>
    <t>Demontaż uszynowień konstrukcji stalowych.Długość łączników 10 m.</t>
  </si>
  <si>
    <t>Demontaż krańcowych kotwień o dług.do 50 m przewodów jezdnych zawieszenia wzdłużnego.</t>
  </si>
  <si>
    <t>Demontaż krańcowych kotwień o dług.do 50 m lin nośnych zawieszenia wzdłużnego.</t>
  </si>
  <si>
    <t>Demontaż środkowych kotwień o dług.do 40 m przewodów jezdnych zawieszenia wzdłużnego.</t>
  </si>
  <si>
    <t>Demontaż środkowych kotwień o dług.do 40 m lin nośnych zawieszenia wzdłużnego.</t>
  </si>
  <si>
    <t>Demontaż urządzeń kompensacyjnych przewodu jezdnego.</t>
  </si>
  <si>
    <t>Demontaż urządzeń kompensacyjnych przewodu jezdnego i liny.</t>
  </si>
  <si>
    <t>Demontaż przewodów jezdnych miedzianych Djp 100 i lin krzem.-brąz.zawieszenia wzdłużnego sieci tramwajowej półskompensowanej.Rozpiętość przęsła do 50 m.</t>
  </si>
  <si>
    <t>Demontaż wieszaków elastycznych pionowych konstrukcyjnych w sieci półskompensowanej.</t>
  </si>
  <si>
    <t>wiesz.</t>
  </si>
  <si>
    <t>Demontaż punktów odgromowych na słupach stalowych</t>
  </si>
  <si>
    <t>Demontaż punktu zasilającego z napędem ręcznym (z odłącznikiem) na słupie stalowym</t>
  </si>
  <si>
    <t>Demontaż łączników elektrycznych sieci zawieszenia wzdłużnego krzemowo-brązowych sieci górnej.</t>
  </si>
  <si>
    <t>Demontaż łączników elektrycznych szynowych,spawanych o dług. 2 m.</t>
  </si>
  <si>
    <t>Przewóz materiałów budowlanych na odległość do 1 km po drodze o nawierzchni kl. III</t>
  </si>
  <si>
    <t>Przewóz materiałów budowlanych po drodze o nawierzchni kl. III; dodatek za każdy dalszy 1 km Krotność = 6</t>
  </si>
  <si>
    <t xml:space="preserve">ST TS-01.02.01 </t>
  </si>
  <si>
    <t>Demontaż konstrukcji wsporczych - wyciąganie fundamentów z ziemi</t>
  </si>
  <si>
    <t>słup.</t>
  </si>
  <si>
    <t>Demontaż konstrukcji wsporczych - wycinanie słupów stalowych</t>
  </si>
  <si>
    <t>[2 przec.]</t>
  </si>
  <si>
    <t>Załadunek i wyładunek materiałów budowlanych za pomocą żurawia kołowego; masa jednego ładunku ponad 2,00 t</t>
  </si>
  <si>
    <t>Demontaż lin poprzecznych stalowych o śr. 10 mm zawieszonych między słupami stalowymi a żelbetowymi.Odc.o dług.do 45 m.</t>
  </si>
  <si>
    <t>2. Przygotowanie terenu</t>
  </si>
  <si>
    <t>ST TS-01.01.01</t>
  </si>
  <si>
    <t>Wytyczenie trasy linii w terenie przejrzystym przy liczbie słupów 20</t>
  </si>
  <si>
    <t>3. Słupy Trakcyjne - montaz nowych</t>
  </si>
  <si>
    <t>ST TS-01.03.01</t>
  </si>
  <si>
    <t>Wykonanie fundamentów słupowych o średnicy 1000mm w technologi CFA z betonu C25/30 zbrojonego stalą B500SP z wywozem urobku na wysypisko</t>
  </si>
  <si>
    <t>Montaż słupów rurowych  8m</t>
  </si>
  <si>
    <t>Montaż słupów rurowych 9.1m</t>
  </si>
  <si>
    <t>Betonowanie głowic słupowych dla słupów stalowych rurowych o masie do 0.8t.</t>
  </si>
  <si>
    <t>głow.słup.</t>
  </si>
  <si>
    <t>Montaż tablic informacyjnych na konstrukcjach nośnych.</t>
  </si>
  <si>
    <t>Montaż słupów rurowych 8m</t>
  </si>
  <si>
    <t>Montaż słupów rurowych 9.5m</t>
  </si>
  <si>
    <t>Betonowanie głowic słupowych dla słupów stalowych rurowych o masie do 1.5t.</t>
  </si>
  <si>
    <t>4. Sieć trakcyjna</t>
  </si>
  <si>
    <t>Montaż obchwytów słupowych na słupach rurowych Ob-1</t>
  </si>
  <si>
    <t>obchw.sł.</t>
  </si>
  <si>
    <t>Montaż obchwytów słupowych na słupach rurowych Ob-2</t>
  </si>
  <si>
    <t>Montaż obchwytów słupowych na słupach rurowych Ob-3.1</t>
  </si>
  <si>
    <t>Montaż obchwytów słupowych na słupach rurowych Ob-3.2</t>
  </si>
  <si>
    <t>Montaż obchwytów podwójnych słupowych na słupach rurowych Ob-4</t>
  </si>
  <si>
    <t>Montaż wysięgników jednostronnych jednotorowych w sieci płaskiej. W2</t>
  </si>
  <si>
    <t>Montaż wysięgników krzyżowych w sieci skompensowanej. W3</t>
  </si>
  <si>
    <t>Montaż wysięgników przelotowych w sieci skompensowanej.W5</t>
  </si>
  <si>
    <t>Montaż wysięgników przelotowych w sieci skompensowanej.W6</t>
  </si>
  <si>
    <t>Montaż wysięgników przelotowych w sieci skompensowanej.W7</t>
  </si>
  <si>
    <t>Montaż podwieszenia sieci łańcuchowej na poprzeczkach 2 torowy W8</t>
  </si>
  <si>
    <t>Montaż podwieszenia sieci łańcuchowej na poprzeczkach 2 torowy W8-1</t>
  </si>
  <si>
    <t>Montaż wieszaków szablowych pojedyńczych bez materiału</t>
  </si>
  <si>
    <t>Montaż wysięgników krzyżowych w sieci skompensowanej. W9</t>
  </si>
  <si>
    <t>Montaż drutów poprzecznych stalowych W10</t>
  </si>
  <si>
    <t>Montaż drutów poprzecznych stalowych - Podwieszenie poligonalne H</t>
  </si>
  <si>
    <t>Montaż drutów poprzecznych stalowych - Podwieszenie poligonalne Y</t>
  </si>
  <si>
    <t>Montaż uchytów przelotowych rolkowych W25</t>
  </si>
  <si>
    <t>Montaż tłumików drgań</t>
  </si>
  <si>
    <t>Montaż wieszaków izolowanych M1-1</t>
  </si>
  <si>
    <t>Montaż wieszaków izolowanych M1-2</t>
  </si>
  <si>
    <t>Montaż wieszaków izolowanych na łuku M1-2</t>
  </si>
  <si>
    <t>Montaż wieszaków izolowanych na łuku M1-4</t>
  </si>
  <si>
    <t>Montaż wieszaków izolowanych na łuku M2-1</t>
  </si>
  <si>
    <t>Montaż wieszaków izolowanych na łuku M2-2</t>
  </si>
  <si>
    <t>Montaż skrzyżowań tramwaj - tramwaj. S1</t>
  </si>
  <si>
    <t>Montaż środkowych kotwień o dług.do 40 m lin nośnych zawieszenia wzdłużnego.</t>
  </si>
  <si>
    <t>Montaż środkowych kotwień o dług.do 40 m przewodów jezdnych zawieszenia wzdłużnego.</t>
  </si>
  <si>
    <t>Montaż krańcowych kotwień o dług.do 50 m lin nośnych zawieszenia wzdłużnego.</t>
  </si>
  <si>
    <t>Montaż uchwyt przelotowy rolkowy 233346E 231455KL</t>
  </si>
  <si>
    <t>Montaż wieszaków szablowych pojedyńczych TM1B1N100</t>
  </si>
  <si>
    <t>Montaż punktów odgromowych na słupach stalowych OG1</t>
  </si>
  <si>
    <t>Montaż punktów odgromowych na słupach stalowych OG2</t>
  </si>
  <si>
    <t>Montaż uszynowień odgromnika .Długość łączników 10 m. bez materiału</t>
  </si>
  <si>
    <t>Montaż izolatorów sekcyjnych tramwajowych. IS3</t>
  </si>
  <si>
    <t>Montaż przewodów o przekr.do 120 mm2 na uchwytach dystansowych na konstrukcjach nośnych. 2 przew.w torze. Krotność = 10</t>
  </si>
  <si>
    <t>Montaż przewodów o przekr.do 120 mm2 na uchwytach dystansowych na konstrukcjach nośnych. 2 przew.w torze.</t>
  </si>
  <si>
    <t>Montaż odłączników sekcyjnych na słupach stalowych OS3</t>
  </si>
  <si>
    <t>Montaż punktu zasilającego z napędem elektrycznym na słupie stalowym. PZ2</t>
  </si>
  <si>
    <t>Montaż punktu zasilającego z napędem elektrycznym na słupie stalowym. PZ3</t>
  </si>
  <si>
    <t>Montaż punktu zasilającego z napędem elektrycznym na słupie stalowym. PZ4</t>
  </si>
  <si>
    <t>Montaż przewodów o przekr.do 120 mm2 na uchwytach dystansowych na konstrukcjach nośnych. 2 przew.w torze. bez M do PZ2</t>
  </si>
  <si>
    <t>Montaż przewodów o przekr.do 120 mm2 na uchwytach dystansowych na konstrukcjach nośnych. 2 przew.w torze. Krotność = 2</t>
  </si>
  <si>
    <t>Montaż przewodów o przekr.do 120 mm2 na uchwytach dystansowych na konstrukcjach nośnych. 2 przew.w torze. Krotność = 4</t>
  </si>
  <si>
    <t>Montaż uszynowień konstrukcji stalowych. US1</t>
  </si>
  <si>
    <t>Montaż łączników międzytokowych i międzytorowych  E11</t>
  </si>
  <si>
    <t>Montaż skrzynki przytorowej E10HK-1  - wiercenie otworów śr. 20 mm w szynach</t>
  </si>
  <si>
    <t>[3 otw.]</t>
  </si>
  <si>
    <t>Montaż skrzynki przytorowej E10HK-2  - wiercenie otworów śr. 20 mm w szynach</t>
  </si>
  <si>
    <t>[4 otw.]</t>
  </si>
  <si>
    <t>Montaż łączników elektrycznych sieci zawieszenia wzdłużnego krzemowo-brązowych sieci górnej E1</t>
  </si>
  <si>
    <t>Montaż łączników elektrycznych sieci zawieszenia wzdłużnego krzemowo-brązowych sieci górnej E2</t>
  </si>
  <si>
    <t>Montaż łączników elektrycznych sieci zawieszenia wzdłużnego krzemowo-brązowych sieci górnej E3</t>
  </si>
  <si>
    <t>Montaż łączników elektrycznych sieci zawieszenia wzdłużnego krzemowo-brązowych sieci górnej E4</t>
  </si>
  <si>
    <t>Montaż łączników elektrycznych sieci zawieszenia wzdłużnego krzemowo-brązowych sieci górnej E6</t>
  </si>
  <si>
    <t>Montaż łączników elektrycznych sieci zawieszenia wzdłużnego krzemowo-brązowych sieci górnej E7</t>
  </si>
  <si>
    <t>Montaż krańcowych kotwień o dług.do 30 m DjpS - K4</t>
  </si>
  <si>
    <t>Montaż krańcowych kotwień o dług.do 30 m Ln - K6.</t>
  </si>
  <si>
    <t>Montaż przewodów jezdnych miedzianych DjpS 100 i Ln 120 wzdłużnego sieci tramwajowej skompensowanej.</t>
  </si>
  <si>
    <t>Montaż urządzeń kompensacyjnych liny nośnej KC, KCO</t>
  </si>
  <si>
    <t>Montaż urządzeń kompensacyjnych liny nośnej KC, KCO, z przeniesienia</t>
  </si>
  <si>
    <t>Montaż przewodów jezdnych tramwajowych miedzianych DjpS 100 w węzłach na łuku o promieniu pow. 50 m - sieć płaska.</t>
  </si>
  <si>
    <t>Pomontażowa regulacja sieci jednodrutowej ; do 400 m odcinka naprężenia</t>
  </si>
  <si>
    <t>odc.napr.</t>
  </si>
  <si>
    <t>Pomontażowa regulacja sieci jednodrutowej ; do 750 m odcinka naprężenia</t>
  </si>
  <si>
    <t>1</t>
  </si>
  <si>
    <t>8.1. Kable trakcyjne i sterowanie rozłącznikami sieci trakcyjnej</t>
  </si>
  <si>
    <t>Linie kablowe</t>
  </si>
  <si>
    <t>10</t>
  </si>
  <si>
    <t>E.1, 5.5</t>
  </si>
  <si>
    <t>3416</t>
  </si>
  <si>
    <t>156</t>
  </si>
  <si>
    <t>64</t>
  </si>
  <si>
    <t>E.1, 5.3</t>
  </si>
  <si>
    <t>Montaż skrzynek przyszynowych</t>
  </si>
  <si>
    <t>12</t>
  </si>
  <si>
    <t>Montaż złącza szynowego</t>
  </si>
  <si>
    <t>łączn.</t>
  </si>
  <si>
    <t>24</t>
  </si>
  <si>
    <t>Odgałęźniki bryzgoszczelne z tworzywa sztucznego montowany w studniach SK-1</t>
  </si>
  <si>
    <t>3</t>
  </si>
  <si>
    <t>Montaż szafy punktu powrotnego wraz z wyposaże-niem i fundamentem</t>
  </si>
  <si>
    <t>E.1, 5.4</t>
  </si>
  <si>
    <t>1708</t>
  </si>
  <si>
    <t>75</t>
  </si>
  <si>
    <t>Montaż rur osłonowych z HDPE o średnicy 75 mm, odpornych na promieniowanie UV na słupie</t>
  </si>
  <si>
    <t>Montaż rur osłonowych z HDPE o średnicy 32 mm, odpornych na promieniowanie UV na słupie</t>
  </si>
  <si>
    <t>30</t>
  </si>
  <si>
    <t>Montaż rur osłonowych z HDPE o średnicy 20 mm, odpornych na promieniowanie UV na słupie</t>
  </si>
  <si>
    <t>68</t>
  </si>
  <si>
    <t>Budowa studni kablowych prefabrykowanych rozdzielczych SK-1 dwuelementowych w gruncie kat. III</t>
  </si>
  <si>
    <t>Budowa studni kablowych prefabrykowanych rozdzielczych SKMP-3/4 dwuelementowych w gruncie kat. IV</t>
  </si>
  <si>
    <t>2</t>
  </si>
  <si>
    <t>E.1, 5.6</t>
  </si>
  <si>
    <t>Sprawdzenie i pomiar obwodu elektrycznego niskiego napięcia</t>
  </si>
  <si>
    <t>14</t>
  </si>
  <si>
    <t>Urządzenia</t>
  </si>
  <si>
    <t>Montaż szafy zdalnego sterowania oraz szafy zasi-lajacej wraz z zabudową i podlączeniem</t>
  </si>
  <si>
    <t>9</t>
  </si>
  <si>
    <t>8.2. Sterowanie i ogrzewanie zwrotnic tramwajowych, zasilanie smarownic</t>
  </si>
  <si>
    <t>E.2, 5.2</t>
  </si>
  <si>
    <t>E.2, 5.5</t>
  </si>
  <si>
    <t>Układanie kabli o masie do 0.5 kg/m (NSGAFOU 1x16mm2 -3kV) na konstrukcji</t>
  </si>
  <si>
    <t>57</t>
  </si>
  <si>
    <t>Układanie kabli o masie do 0.5 kg/m (NSGAFOU 1x2,5mm2 -3kV) na konstrukcji</t>
  </si>
  <si>
    <t>39</t>
  </si>
  <si>
    <t>Układanie kabli sterowniczych ekranowanych o masie do 0.5 kg/m (JZ-600-Y-CY 3G0,5) na konstrukcji</t>
  </si>
  <si>
    <t>E.2, 5. 4</t>
  </si>
  <si>
    <t>184</t>
  </si>
  <si>
    <t>83</t>
  </si>
  <si>
    <t>372</t>
  </si>
  <si>
    <t>Montaż rur osłonowych z HDPE o średnicy 50 mm, odpornych na promieniowanie UV na słupie</t>
  </si>
  <si>
    <t>152</t>
  </si>
  <si>
    <t>Wykopy pionowe ręczne dla urządzenia przecisko-wego wraz z jego zasypaniem w gruncie nawodnionym (mokrym) kat.III-IV</t>
  </si>
  <si>
    <t>18</t>
  </si>
  <si>
    <t>Przecisk hydrauliczny z powrotnym wciąganiem dla rur HDPE o śr.110 mm pod drogami i torami prostoliniowo</t>
  </si>
  <si>
    <t>26</t>
  </si>
  <si>
    <t>Budowa studni kablowych prefabrykowanych rozdzielczych SKR-1 dwuelementowych w gruncie kat. III</t>
  </si>
  <si>
    <t>13</t>
  </si>
  <si>
    <t>E.2, 5.3</t>
  </si>
  <si>
    <t>15</t>
  </si>
  <si>
    <t>Montaż i podłączenie łączników wciskanych AR60N (uszynienie)</t>
  </si>
  <si>
    <t>21</t>
  </si>
  <si>
    <t>E.2, 5.6</t>
  </si>
  <si>
    <t>Badania i pomiary pomontażowe</t>
  </si>
  <si>
    <t>E2, 5.3.5</t>
  </si>
  <si>
    <t>Montaż i podłączenie szafy sterująco zasilającej SSZ1 (szafa na fundamencie) wraz z czujnikiem temperatury szyny oraz czujnikiem opadów</t>
  </si>
  <si>
    <t>7</t>
  </si>
  <si>
    <t>Montaż i podłączenie odbiornika podczerwieni</t>
  </si>
  <si>
    <t>6</t>
  </si>
  <si>
    <t>E.2, 5.3.9</t>
  </si>
  <si>
    <t>Montaż i podłączenie kompletnego obwodu blokady torowej (rys. nr 2)</t>
  </si>
  <si>
    <t>E.2, 5.3.8</t>
  </si>
  <si>
    <t>4</t>
  </si>
  <si>
    <t>Montaż i podłączenie napędu mechanicznegi dla zwrotnicy zjazdowej</t>
  </si>
  <si>
    <t>E2, 5.3.7</t>
  </si>
  <si>
    <t>Montaż grzałek zwrotnicowych z podłączeniem</t>
  </si>
  <si>
    <t>20</t>
  </si>
  <si>
    <t>Montaż sygnalizatora położenia zwrotnicy</t>
  </si>
  <si>
    <t>sygn.</t>
  </si>
  <si>
    <t>5</t>
  </si>
  <si>
    <t>Montaż skrzynki bezpiecznikowej na słupie trakcyjnym</t>
  </si>
  <si>
    <t>11</t>
  </si>
  <si>
    <t>Montaż i podłaczenie przetwornicy w obudowie z tworzywa sztucznego na słupie</t>
  </si>
  <si>
    <t>8.4. Zasilanie obiektów</t>
  </si>
  <si>
    <t>E.4, 5.2</t>
  </si>
  <si>
    <t>E.4, 5.5</t>
  </si>
  <si>
    <t>72</t>
  </si>
  <si>
    <t>E.4, 5.4</t>
  </si>
  <si>
    <t>296</t>
  </si>
  <si>
    <t>306</t>
  </si>
  <si>
    <t>347</t>
  </si>
  <si>
    <t>415</t>
  </si>
  <si>
    <t>Budowa studni kablowych prefabrykowanych rozdzielczych SKR-2 dwuelementowych w gruncie kat. III</t>
  </si>
  <si>
    <t>34</t>
  </si>
  <si>
    <t>E.4, 5.6</t>
  </si>
  <si>
    <t>Sprawdzenie i pomiar 3-fazowego obwodu elektrycznego niskiego napięcia</t>
  </si>
  <si>
    <t>Montaż urządzeń</t>
  </si>
  <si>
    <t>E.4, 5.3</t>
  </si>
  <si>
    <t>8.5. Kolizje z infrastrukturą elektroenergetyczną</t>
  </si>
  <si>
    <t>E.5, 5.5</t>
  </si>
  <si>
    <t>94</t>
  </si>
  <si>
    <t>144</t>
  </si>
  <si>
    <t>507</t>
  </si>
  <si>
    <t>E.5, 5.3</t>
  </si>
  <si>
    <t>Montaż mufy przelotowej nn (35-150) mm2</t>
  </si>
  <si>
    <t>8</t>
  </si>
  <si>
    <t>Montaż mufy przelotowej SN (120-150) mm2</t>
  </si>
  <si>
    <t>Montaż mufy przejściowej SN (120-150) mm2</t>
  </si>
  <si>
    <t>Montaż mufy przejściowej SN (95-240) mm2</t>
  </si>
  <si>
    <t>Montaż tasmy termokurczliwej</t>
  </si>
  <si>
    <t>E.5, 5.4</t>
  </si>
  <si>
    <t>424</t>
  </si>
  <si>
    <t>280</t>
  </si>
  <si>
    <t>16</t>
  </si>
  <si>
    <t>188</t>
  </si>
  <si>
    <t>Montaż pokrywy do rury ochronnej</t>
  </si>
  <si>
    <t>82</t>
  </si>
  <si>
    <t>Montaż dławnicy czopowej</t>
  </si>
  <si>
    <t>104</t>
  </si>
  <si>
    <t>E.5, 5.6</t>
  </si>
  <si>
    <t>Badanie linii kablowej SN</t>
  </si>
  <si>
    <t>Demontaże</t>
  </si>
  <si>
    <t>E.5, 5.7</t>
  </si>
  <si>
    <t>Demontaż kabli wielożyłowych o masie do 2.0 kg/m układanych w gruncie kat. III-IV</t>
  </si>
  <si>
    <t>245</t>
  </si>
  <si>
    <t>Demontaż kabli wielożyłowych o masie 2.0-3.0 kg/ m układanych w gruncie kat. III-IV</t>
  </si>
  <si>
    <t>528</t>
  </si>
  <si>
    <t>8.3. Oświetlenie zewnętrzne</t>
  </si>
  <si>
    <t>Układanie kabli Al o masie do 2.0 kg/m (4x70mm2) w rurach, pustakach lub kanałach zamkniętych</t>
  </si>
  <si>
    <t>53</t>
  </si>
  <si>
    <t>Układanie kabli Cu o masie do 1.0 kg/m (4x35mm2) w rurach, pustakach lub kanałach zamkniętych</t>
  </si>
  <si>
    <t>3805</t>
  </si>
  <si>
    <t>2432</t>
  </si>
  <si>
    <t>2044</t>
  </si>
  <si>
    <t>594</t>
  </si>
  <si>
    <t>Oświetlenie zewnętrzne</t>
  </si>
  <si>
    <t>Przewody uziemiające i wyrównawcze</t>
  </si>
  <si>
    <t>Montaż i stawianie słupów oświetleniowych stalowych wkopywanych o wysokości 9m</t>
  </si>
  <si>
    <t>109</t>
  </si>
  <si>
    <t>Montaż i stawianie słupów oświetleniowych stalowych wkopywanych o wysokości 8m</t>
  </si>
  <si>
    <t>Montaż i stawianie słupów oświetleniowych stalowych wkopywanych o wysokości 7m</t>
  </si>
  <si>
    <t>Montaż i stawianie słupów oświetleniowych stalowych wkopywanych o wysokości 6m</t>
  </si>
  <si>
    <t>Montaż wysięgników rurowych 1-ramiennych na słupie</t>
  </si>
  <si>
    <t>110</t>
  </si>
  <si>
    <t>Montaż wysięgników rurowych 2-ramiennych (h=1,0m) na słupie</t>
  </si>
  <si>
    <t>73</t>
  </si>
  <si>
    <t>Montaż wysięgników rurowych 2-ramiennych (h=0,5m) na słupie</t>
  </si>
  <si>
    <t>Montaż opraw oświetlenia zewnętrznego typu LED 86W na wysięgniku</t>
  </si>
  <si>
    <t>Montaż opraw oświetlenia zewnętrznego typu LED 78W na wysięgniku</t>
  </si>
  <si>
    <t>145</t>
  </si>
  <si>
    <t>Montaż opraw oświetlenia zewnętrznego typu LED asymetryczna prawa 75W na wysięgniku</t>
  </si>
  <si>
    <t>Montaż opraw oświetlenia zewnętrznego typu LED asymetryczna lewa 75W na wysięgniku</t>
  </si>
  <si>
    <t>Montaż opraw oświetlenia zewnętrznego typu LED 36W na wysięgniku</t>
  </si>
  <si>
    <t>92</t>
  </si>
  <si>
    <t>Montaż opraw oświetlenia zewnętrznego typu LED 27W na wysięgniku</t>
  </si>
  <si>
    <t>Montaż izolacyjnego złącza kablowego - bezpiecznikowego wraz z wkładka bezp. gG 6A</t>
  </si>
  <si>
    <t>169</t>
  </si>
  <si>
    <t>Montaż izolacyjnego złącza kablowego - fazowego</t>
  </si>
  <si>
    <t>215</t>
  </si>
  <si>
    <t>Montaż izolacyjnego złącza kablowego -zerowego</t>
  </si>
  <si>
    <t>128</t>
  </si>
  <si>
    <t>Montaż złącza słupowego w II kl. ochronności</t>
  </si>
  <si>
    <t>65</t>
  </si>
  <si>
    <t>Montaż przewodów (5x2,5mm2) do opraw oświetlenio-wych - wciąganie w słupy, rury osłonowe i wysięgniki przy wysokości latarń do 10 m</t>
  </si>
  <si>
    <t>266</t>
  </si>
  <si>
    <t>Uziomy ze stali profilowanej miedziowane o długości 4x4m fi16 R&lt;10 Ohm (metoda wykonania udarowa) wraz z podłączeniem - grunt kat.III</t>
  </si>
  <si>
    <t>Demontaż słupów oświetleniowych</t>
  </si>
  <si>
    <t>101</t>
  </si>
  <si>
    <t>Demontaż złącza słupowego</t>
  </si>
  <si>
    <t>Demontaż przewodów izolowanych w słupach oświetle-niowych, rurach osłonowych, wysięgnikach w latarniach</t>
  </si>
  <si>
    <t>3430</t>
  </si>
  <si>
    <t>Demontaż opraw oświetlenia zewnętrznego</t>
  </si>
  <si>
    <t>102</t>
  </si>
  <si>
    <t>Demontaż wysięgników rurowych 2-ramiennych na słupie przeznaczonych do ponownego montażu</t>
  </si>
  <si>
    <t>Demontaż wysięgników rurowych 1-ramiennych na słupie przeznaczonych do ponownego montażu</t>
  </si>
  <si>
    <t>62</t>
  </si>
  <si>
    <t>Usunięcie warstwy ziemi urodzajnej (humusu) o grubości do 15 cm za pomocą spycharek</t>
  </si>
  <si>
    <t>Wykopy oraz przekopy wykonywane koparkami podsiębiernymi 0.40 m3 na odkład w gruncie kat.III</t>
  </si>
  <si>
    <t>Zasypywanie wykopów</t>
  </si>
  <si>
    <t>Ławy fundamentowe prostokątne żelbetowe, szer.do 0.6m</t>
  </si>
  <si>
    <t>Stopy fundamentowe prostokątne żelbetowe, o obj.do 1.5m3</t>
  </si>
  <si>
    <t>Fundamenty z bloczków betonowych na zaprawie cementowej</t>
  </si>
  <si>
    <t>Rygle i przekrycia ścian w ścianach murow.dwustronnie deskowane szer.przewiązek do 0.3m</t>
  </si>
  <si>
    <t>Przygotowanie i montaż zbrojenia konstrukcji monolit.budowli - pręty żebrowane fi 10-20</t>
  </si>
  <si>
    <t>Tynki ścian fundamentowych</t>
  </si>
  <si>
    <t>Izolacje przeciwwilgoc.powlokowe bitumiczne pionowe - wyk.na zimno z emulsji asfalt.- pierwsza warstwa</t>
  </si>
  <si>
    <t>Izolacje przeciwwilgoc.powlokowe bitumiczne pionowe - wyk.na zimno z emulsji asfalt.- druga i nast.warstwa</t>
  </si>
  <si>
    <t>Izolacje przeciwwilgociowe dwiema warstwami papy na lepiku na gorąco ław fundament.murowanych z wyrownaniem zaprawą</t>
  </si>
  <si>
    <t>Wywóz ziemi samochodami samowyładowczymi na odległość 10 km grunt.kat. III</t>
  </si>
  <si>
    <t>Ściany budynków wielokondygnacyjnych o gr. 25 cm z pustaków ceramicznych</t>
  </si>
  <si>
    <t>Ściany żelbetowe proste grubości 12 cm wysokości do 6 m - z zastosowaniem pompy do betonu</t>
  </si>
  <si>
    <t>Ściany żelbetowe - dodatek za każdy 1 cm różnicy grubości ścian - z zastosowaniem pompy do betonu</t>
  </si>
  <si>
    <t>Żelbetowe płyty stropowe, grubości 15 cm płaskie - z zastosowaniem pompy do betonu</t>
  </si>
  <si>
    <t>Żelbetowe płyty stropowe, dachowe - dodatek za każdy 1 cm różnicy grubości płyty - z zastosowaniem pompy do betonu</t>
  </si>
  <si>
    <t>Rdzenie żelbetowe, w ścianach murowanych o gr.do 0.3m dwustronnie deskowane</t>
  </si>
  <si>
    <t>Otwory na okna w ścianach murowanych grubości 1 cegły z cegieł pojedynczych, bloczków i pustaków</t>
  </si>
  <si>
    <t>Otwory na drzwi, drzwi balkonowe i wrota w ścianach murowanych grubości 1 cegły z cegieł pojedynczych, bloczków i pustaków</t>
  </si>
  <si>
    <t>Ścianki działowe budynków wielokondygnacyjnych o gr. 8,0 cm z pustaków ceramicznych</t>
  </si>
  <si>
    <t>Ułożenie nadproży prefabrykowanych L-19</t>
  </si>
  <si>
    <t>Stropy gęstożebrowe na belkach sprężonych</t>
  </si>
  <si>
    <t>Belki i podciągi żelbetowe; stosunek deskowanego obwodu do przekroju do 16 - z zastosowaniem pompy do betonu</t>
  </si>
  <si>
    <t>Dodatek za łącznik termoizolacyjny 8x18 xm</t>
  </si>
  <si>
    <t>Nadproże żelbetowe</t>
  </si>
  <si>
    <t>Ściany attykowe</t>
  </si>
  <si>
    <t>Schody żelbetowe, proste na płycie gr.8 cm</t>
  </si>
  <si>
    <t>Schody żelbetowe, - dodatek za każdy 1cm różnicy grub.płyty</t>
  </si>
  <si>
    <t>Dostawa i montaż - drabina zewnętrzna</t>
  </si>
  <si>
    <t>Podkonstrukcja stalowa</t>
  </si>
  <si>
    <t>Malowanie farbami i emaliami ftalowymi zmontowanych konstrukcji</t>
  </si>
  <si>
    <t>Tynki wewn.zwykłe kat.III wykon.ręcznie na ścianach i słupach</t>
  </si>
  <si>
    <t>Tynki wewn.zwykłe kat.III wykon.ręcznie na stropach i podciągach</t>
  </si>
  <si>
    <t>(z.VII) Gruntowanie podłoży</t>
  </si>
  <si>
    <t>Wewn.gładzie gipsowe,dwuwarstw.na ścianach z elem.pref.i bet.wylewanych</t>
  </si>
  <si>
    <t>Wewn.gładzie gipsowe,dwuwarstw.na sufitach z elem.pref.i bet.wylewanych</t>
  </si>
  <si>
    <t>Licowanie ścian płytkami</t>
  </si>
  <si>
    <t>Dwukrotne malowanie farbami emulsyjnymi powierzchni wewnętrznych - podłoży gipsowych z gruntowaniem</t>
  </si>
  <si>
    <t>Dwukrotne malowanie zwykłe farbą olejną lub ftalową tynków wewnętrznych z dwukrotnym szpachlowaniem</t>
  </si>
  <si>
    <t>Podkłady z ubitych materiałów sypkich na podł.gruntowym</t>
  </si>
  <si>
    <t>Izolacje przeciwwilgoc.i przeciwwodne z folii polietylen.szerokiej poziome podposadzkowe</t>
  </si>
  <si>
    <t>Izolacje cieplne i przeciwdzwiękowe z płyt styropianowych  dr 10 cm poziome na wierzchu konstr.na sucho - jedna warstwa</t>
  </si>
  <si>
    <t>Warstwy wyrównawcze pod posadzki z zaprawy cementowej gr.20 mm zatarte na gładko</t>
  </si>
  <si>
    <t>Warstwy wyrównawcze pod posadzki z zaprawy cementowej - dodatek lub potrąc.za zmianę grub.o 10mm</t>
  </si>
  <si>
    <t>Posadzki cementowe wraz z cokolikami - dopłata za zbrojenie siatką stalową</t>
  </si>
  <si>
    <t>Podłoga systemowa zintegrowana podniesiona</t>
  </si>
  <si>
    <t>Posadzki z wykładzin z tworzyw sztucznych bez warstwy izolacyjnej rulonowe - PCW</t>
  </si>
  <si>
    <t>Posadzki płytkowe z kamieni sztucznych układane na klej - przygotowanie podłoża</t>
  </si>
  <si>
    <t>(z.VI) Posadzki jednobarwne z płytek kamionkowych GRES antypoślizgowy o wym. 20x20 cm na zaprawie klejowej o grub.warstwy 4 mm w pomieszczeniach o pow.do 10 m2</t>
  </si>
  <si>
    <t>(z.VI) Cokoliki z płytek kamionkowych GRES na zaprawie klejowej, listwa wykańczająca</t>
  </si>
  <si>
    <t>Drzwi stalowe zewnętrzne pełne o pow.ponad 2 m2</t>
  </si>
  <si>
    <t>Montaż okien aluminiowych o pow. do 3.0 m2 oszklonych na budowie</t>
  </si>
  <si>
    <t>Balustrady schodowe z prętów stalowych osadzone i zabetonowane w co trzecim stopniu o masie do 10 kg</t>
  </si>
  <si>
    <t>Ościeżnice drzwiowe stalowe do pomieszczeń</t>
  </si>
  <si>
    <t>Skrzydła drzwiowe płytowe wewnętrzne jednodzielne pełne o pow. ponad 1.6 m2 fabrycznie wykończone</t>
  </si>
  <si>
    <t>Przygotowanie podłoża pod docieplenie metodą lekką-mokrą - jednokrotne gruntowanie emulsją</t>
  </si>
  <si>
    <t>Sprawdzenie przyczepności zaprawy klejącej do podłoża w systemie</t>
  </si>
  <si>
    <t>Zamocowanie listwy cokołowej</t>
  </si>
  <si>
    <t>Docieplenie ścian z cegły płytami styropianowymi - przy użyciu gotowych zapraw klejących wraz z przygotowaniem podłoża i ręczne wykonanie wyprawy elewacyjnej z gotowej suchej mieszanki</t>
  </si>
  <si>
    <t>Ocieplenie ścian budynków płytami z wełny mineralnej - przyklejenie płyt z wełny mineralnej do ścian (12 cm)</t>
  </si>
  <si>
    <t>Mocowanie folii paroizolacyjnej lub wiatroizolacyjnej</t>
  </si>
  <si>
    <t>(z.VI) Obróbki blacharskie z blachy powlekanej o szer.w rozwinięciu ponad 25 cm</t>
  </si>
  <si>
    <t>Rusztowania ramowe zewnętrzne o wys. do 10 m</t>
  </si>
  <si>
    <t>Czas pracy rusztowań grupy</t>
  </si>
  <si>
    <t>Osłony z siatki na rusztowaniach zewnętrznych</t>
  </si>
  <si>
    <t>Instalacje odgromowe rusztowań zewnętrznych przyściennych o wysokości do 20 m</t>
  </si>
  <si>
    <t>Osłony okien i drzwi folia polietylenowa</t>
  </si>
  <si>
    <t>Przygotowanie powierzchni pionowych betonowych i otyynkowanych pod uszczelnienia - fundamenty - gruntowanie</t>
  </si>
  <si>
    <t>Docieplenie ścian piwnic płytami polistyrenowymi (IZOFAS) gr 8 cm mocowanymi całopowierzchniowo masą bitumiczną hydroizolacyjną - fundamenty</t>
  </si>
  <si>
    <t>Izolacje pionowe ścian fundamentowych z folii kubełkowej bez gruntowania powierzchni</t>
  </si>
  <si>
    <t>Wykonanie tynków mozaikowych na gotowym podłożu z zaprawy o wielkości kamienia 1,8 mm</t>
  </si>
  <si>
    <t>(z.VII) Gruntowanie podłoży - podest + schody</t>
  </si>
  <si>
    <t>Okładziny schodów z płytek o wymiarach 30 x 30 cm, układanych metodą zwykłą</t>
  </si>
  <si>
    <t>Żaluzje zewnętrzne</t>
  </si>
  <si>
    <t>Rury spustowe okrągłe o śr. 15 cm - PCV z rewizjami</t>
  </si>
  <si>
    <t>Rynny dachowe półokrągłe o śr. 15 cm - z blachy stalowe ocynkowanej</t>
  </si>
  <si>
    <t>Zbiorniczki przy rynnach - z blachy stalowej ocynkowanej</t>
  </si>
  <si>
    <t>Paroizolacja</t>
  </si>
  <si>
    <t>Krycie dachów papą termozgrzewalną na podłożu betonowym + styropapa 16 cm</t>
  </si>
  <si>
    <t>Ocieplenie ogniomurów</t>
  </si>
  <si>
    <t>Obróbki dachowe murów ogniowych pasem papy szer. 30 cm przy zastosowaniu papy termozgrzewalnej</t>
  </si>
  <si>
    <t>mb</t>
  </si>
  <si>
    <t>Usztywniennie z płyt OSB pod obróbkami na ogniomurach</t>
  </si>
  <si>
    <t>Obróbki przy szerokości w rozwinięciu ponad 25 cm - z blachy stalowej ocynkowanej</t>
  </si>
  <si>
    <t>Wykonanie izolacji przy użyciu membrany PCV</t>
  </si>
  <si>
    <t>Montaż uchwytów pod rury winidurowe układane pojedynczo z przygotowaniem podłoża mechanicznie - przykręcenie do kołków plastykowych w podłożu betonowym</t>
  </si>
  <si>
    <t>Rury winidurowe o śr. do 20 mm układane n.t. na gotowych uchwytach</t>
  </si>
  <si>
    <t>Przewody instalacji odgromowej nienaprężane pionowe</t>
  </si>
  <si>
    <t>Montaż wsporników przelotowych pośredniczących klejonych do dachu</t>
  </si>
  <si>
    <t>Przewody instalacji odgromowej nienaprężane poziome mocowane na wspornikach klejonych</t>
  </si>
  <si>
    <t>Złącza kontrolne w instalacji odgromowej lub przewodach wyrównawczych - połączenie pręt-płaskownik</t>
  </si>
  <si>
    <t>Montaż złączy do rynny okapowej na dachu w instalacji uziemiającej i odgromowej</t>
  </si>
  <si>
    <t>Pierwszy pomiar instalacji odgromowej</t>
  </si>
  <si>
    <t>Korytowanie pod nowa nawierzchnię</t>
  </si>
  <si>
    <t>Wywiezienie gruzu spryzmowanego samochodami samowyładowczymi na odl.do 1 km</t>
  </si>
  <si>
    <t>Wywiezienie gruzu spryzmowanego samochodami samowyładowczymi - za każdy nast. 1 km</t>
  </si>
  <si>
    <t>opłata za wysypisko</t>
  </si>
  <si>
    <t>Podbudowa z kruszywa łamanego - warstwa dolna o grubości po zagęszczeniu 15 cm</t>
  </si>
  <si>
    <t>Nawierzchnie z kostki brukowej betonowej grubość 8 cm na podsypce cementowo-piaskowej</t>
  </si>
  <si>
    <t>Rowki pod krawężniki i ławy krawężnikowe o wymiarach 20x20 cm w gruncie kat.III-IV</t>
  </si>
  <si>
    <t>Ława pod krawężniki betonowa zwykła</t>
  </si>
  <si>
    <t>Krawężniki betonowe wystające o wymiarach 15x30 cm na podsypce piaskowej</t>
  </si>
  <si>
    <t>Rozścielenie ziemi urodzajnej (humusu) spycharką na terenie płaskim - gr. 5cm, należy wykorzystać humus pochodzący z wcześniejszych robót ziemnych</t>
  </si>
  <si>
    <t>Wykonanie trawników parkowych siewem na gruncie kat.III bez nawożenia</t>
  </si>
  <si>
    <t>ha</t>
  </si>
  <si>
    <t>Dostawa i montaż ogrodzernia  - ze stalowych prętów o wys. 2m na podmurówce. Należy zakotwić  elementy stalowe tak aby zapobiec ewentualnej kradzieży!</t>
  </si>
  <si>
    <t>Dostawa i montaż - Brama przesuwna 4 m.  Przy bramie przesuwnej naped w słupie wraz z wyposażeniem  dodatkowym - wyłączniki kluczykowe</t>
  </si>
  <si>
    <t>Dostawa i montaż - furtka 1m</t>
  </si>
  <si>
    <t>ROBOTY W ZAKRESIE INSTALACJI WENTYLACJI</t>
  </si>
  <si>
    <t>Wentylacja mechaniczna</t>
  </si>
  <si>
    <t>Wentylatory osiowe o śr. Otworu ssącego do 630 mm</t>
  </si>
  <si>
    <t>Czerpnie i wyrzutnie ścienne prostokątne o obw. do 4000 mm</t>
  </si>
  <si>
    <t>Czerpnie lub wyrzutnie kołowe o śr. do 630 mm</t>
  </si>
  <si>
    <t>Przepustnice wielopłaszczyznowe stalowe prostokatne do przewodów o obw. do 4000 mm</t>
  </si>
  <si>
    <t>Kratki wentylacyjne o obw. do 2400 mm</t>
  </si>
  <si>
    <t>Anemostaty kołowe o śr. do 500 mm</t>
  </si>
  <si>
    <t>Przewody wentylacyjne z blachy stalowej, prostokątne o obw. do 4400 mm</t>
  </si>
  <si>
    <t>m²</t>
  </si>
  <si>
    <t>Przewody wentylacyjne z blachy stalowej, kołowe o śr. do 630 mm</t>
  </si>
  <si>
    <t>ROBOTY W ZAKRESIE INSTALACJI WODY UŻYTKOWEJ</t>
  </si>
  <si>
    <t>Woda użytkowa</t>
  </si>
  <si>
    <t>Zawory przelotowe i zwrotne instalacji wodociągowych z rur z tworzyw sztucznych</t>
  </si>
  <si>
    <t>Zawory ćwierćobrotowe kątowe</t>
  </si>
  <si>
    <t>Wykonanie podejścia i montaż przepływowych wiszących podgrzewaczy wody użytkowej o mocy do 18 kW</t>
  </si>
  <si>
    <t>Mechaniczne wykucie bruzd poziomych w ścianach z cegieł na zaprawie cementowo - wapiennej o szerokości do 1/4 cegły</t>
  </si>
  <si>
    <t>Rurociągi z tworzyw sztucznych o śr. Zewnętrznej 20 mm, o połączeniach zgrzewanych, Rury wielowarstwowe typy PE-RT/AL/PE-RT 16x2,0 mm</t>
  </si>
  <si>
    <t>Izolacja rurociągów otulinami ze spienionego PE o gr. 6 mm</t>
  </si>
  <si>
    <t>Próba szczelności instalacji wodociągowych z rur z tworzywe sztucznych</t>
  </si>
  <si>
    <t>Dezynfekcja instalacji wodociągowej</t>
  </si>
  <si>
    <t>Dwukrotne płukanie instalacji</t>
  </si>
  <si>
    <t>Dodatki z podejścia dopływowe w rurociągach z tworzyw sztucznych do zaworów czerpalnych</t>
  </si>
  <si>
    <t>Drzwiczki rewizyjne o wymiarach 200x 250 mm</t>
  </si>
  <si>
    <t>ROBOTY W ZAKRESIE INSTALACJI KANALIZACJI SANITARNEJ</t>
  </si>
  <si>
    <t>Kanalizacja sanitarna</t>
  </si>
  <si>
    <t>Podłoża z kruszyw naturalnych grubości 10 cm</t>
  </si>
  <si>
    <t>Obsypka rurociągu gruntem z wykopu, jego przesianie</t>
  </si>
  <si>
    <t>Zasypanie wykopów ziemią z ukopów z przerzutem ziemi na odległość do 3 m. i ubiciem warstwami co 15 cm  w gr. kat. III</t>
  </si>
  <si>
    <t>Rurociągi z PVC kanalizacyjne o śr 110 mm w gotowych wykopach wewnątrz budynków, o połączeniach wciskowych</t>
  </si>
  <si>
    <t>Rurociągi z PVC kanalizacyjne o śr 50 mm na ścianach w budynka niemieszkalnych o połączeniach wciskowych</t>
  </si>
  <si>
    <t>Rurociągi z PVC kanalizacyjne o śr 110 mm na ścianach w budynka niemieszkalnych o połączeniach wciskowych</t>
  </si>
  <si>
    <t>Czyszczaki z PVC o śr. 110 mm o połączeniach wciskowych</t>
  </si>
  <si>
    <t>Ustępy z płuczką ustępową typu "kompakt" z odpływem stropowym</t>
  </si>
  <si>
    <t>Umywali pojedyńcze porcelanowe z syfonem gruszkowym</t>
  </si>
  <si>
    <t>Rury wywiewne z PVC o połączeniu wciskowym o śr. 110 mm</t>
  </si>
  <si>
    <t>Dodatek za wykonanie podejść odpływowych z rur i kształtek z nieplastyfikowanego PCW o śr. 50 mm</t>
  </si>
  <si>
    <t>Dodatek za wykonanie podejść odpływowych z rur i kształtek z nieplastyfikowanego PCW o śr. 110 mm</t>
  </si>
  <si>
    <t>9.PODSTACJA TRAKCYJNA</t>
  </si>
  <si>
    <t>Montaż siłowni 3x400V AC/220V DC</t>
  </si>
  <si>
    <t>Montaż podwójnej magistrali CAN-BUS wraz ze sprawdzeniem komunikacji pomiędzy łączonymi urządzeniami</t>
  </si>
  <si>
    <t>Wykonanie magistrali informatycznej</t>
  </si>
  <si>
    <t>Łącznik awaryjnego wyłączenia podstacji</t>
  </si>
  <si>
    <t>Rury winidurowe o śr.do 28 mm układane n.t. na betonie</t>
  </si>
  <si>
    <t>przepust.</t>
  </si>
  <si>
    <t>szt.żył</t>
  </si>
  <si>
    <t>Dostarczenie sprzętu izolacyjnego ochronnego</t>
  </si>
  <si>
    <t>Dostarczenie sprzętu chroniącego przed pojawieniem się napięcia</t>
  </si>
  <si>
    <t>Dostarczenie sprzętu pomocniczego</t>
  </si>
  <si>
    <t>Montaż tabliczek informacyjnych montowanych na stałe</t>
  </si>
  <si>
    <t>Dostarczenie tabliczek ostrzegawczych przenośnych</t>
  </si>
  <si>
    <t>Sprzęt przeciwpożarowy i podręczny przenośny</t>
  </si>
  <si>
    <t>Sprzęt pomocniczy</t>
  </si>
  <si>
    <t>Pomiar transformatora potrzeb własnych</t>
  </si>
  <si>
    <t>odc</t>
  </si>
  <si>
    <t>Montaż wysięgników</t>
  </si>
  <si>
    <t>Montaż puszki naściennej IP 56 odgałęźnej</t>
  </si>
  <si>
    <t>Puszki instalacyjne podtynkowe</t>
  </si>
  <si>
    <t>Puszki instalacyjne końcowe</t>
  </si>
  <si>
    <t>Oprawy oświetleniowe LED 39W IP65 przykręcane</t>
  </si>
  <si>
    <t>Oprawa oświetleniowa LED 67W IP44 przykręcana</t>
  </si>
  <si>
    <t>Oprawa oświetleniowa LED 50W IP44 przykręcana</t>
  </si>
  <si>
    <t>Oprawy oświetleniowe LED 15W IP44 przykręcane</t>
  </si>
  <si>
    <t>Oprawa oświetleniowa LED 33W IP65 przykręcana</t>
  </si>
  <si>
    <t>Oprawy oświetleniowe awaryjne 5W IP65</t>
  </si>
  <si>
    <t>Oprawy oświetleniowe awaryjne IP54</t>
  </si>
  <si>
    <t>Oprawy oświetleniowa (nr administracyjny)</t>
  </si>
  <si>
    <t>Gniazda instalacyjne wtyczkowe ze stykiem ochronnym podtynkowe 2-biegunowe przelotowe pojedyncze o obciążalności do 16A i przekroju przewodów do 2.5 mm2</t>
  </si>
  <si>
    <t>Gniazda instalacyjne wtyczkowe ze stykiem ochronnym podtynkowe 2-biegunowe przelotowe podwójne o obciążalności do 16A i przekroju przewodów do 2.5 mm2</t>
  </si>
  <si>
    <t>Gniazda instalacyjne wtyczkowe ze stykiem ochronnym natynkowe 2-biegunowe przykręcane o obciążalności do 16 A i przekroju przewodów do 2.5 mm2</t>
  </si>
  <si>
    <t>Gniazda przemysłowe 5-biegunowe 3P+N+Z 16A IP44</t>
  </si>
  <si>
    <t>ukl.</t>
  </si>
  <si>
    <t>Montaż elementów obsługowych - klawiatura szyfrowa</t>
  </si>
  <si>
    <t>Montaż sygnalizatora akustycznego wewnętrznego lub zewnętrznego</t>
  </si>
  <si>
    <t>Montaż czujki ruchu- pasywna podczerwieni i ultradźwiękowa</t>
  </si>
  <si>
    <t>Montaż czujek pożarowych - izotopowa lub optyczna dymu</t>
  </si>
  <si>
    <t>Montaż czujek pożarowych - liniowa dymu lub nadmiarowa temperatury</t>
  </si>
  <si>
    <t>Montaż czujki otwarcia - kontaktronowa powierzchniowa</t>
  </si>
  <si>
    <t>Montaż przepustów rurowych w ścianie - długość przepustu do 1 m - śr.zewnętrzna rury do 50 mm</t>
  </si>
  <si>
    <t>Mechaniczne pogrążanie uziomów pionowych prętowych w gruncie kat.III</t>
  </si>
  <si>
    <t>Zainstalowanie aparatów telefonicznych</t>
  </si>
  <si>
    <t>Zainstalowanie skrzynki przyłączeniowej</t>
  </si>
  <si>
    <t>cz.budowlana</t>
  </si>
  <si>
    <t>Przystanek przy ul. Krętej</t>
  </si>
  <si>
    <t>Montaż stojaków rowerowych typu "żagiel"</t>
  </si>
  <si>
    <t>A.01.01.01</t>
  </si>
  <si>
    <t>Montaż stojaków śmietników</t>
  </si>
  <si>
    <t>Montaż ławek</t>
  </si>
  <si>
    <t>Montaż wiat przystankowych 4c</t>
  </si>
  <si>
    <t>Montaż ogrodzenia przystanków</t>
  </si>
  <si>
    <t>Montaż wygrodzenia miedzytorza</t>
  </si>
  <si>
    <t>Montaż gablot informacyjnych</t>
  </si>
  <si>
    <t>Przystanek przy ul. Kwiatowej</t>
  </si>
  <si>
    <t>Przystanek przy ul. Sandomierskiej</t>
  </si>
  <si>
    <t>Południowy przystanek na pętli</t>
  </si>
  <si>
    <t>Montaż wiat przystankowych 4a</t>
  </si>
  <si>
    <t>Montaż wiat przystankowych 4b</t>
  </si>
  <si>
    <t>Północny przystanek na pętli</t>
  </si>
  <si>
    <t>Część L</t>
  </si>
  <si>
    <t>1 Budowa kanalizacji teletechniczne, rurociągów kablowych, studni kablowych, zabezp. specjalnych, demontaż kanalizacji</t>
  </si>
  <si>
    <t>1.3 TPSA 39/102/1 (1) Wykonanie przepustów pod drogami i torami, prostoliniowo, przewiertem mechaniczno-hydraulicznym, z wpychaniem rur stalowych (kategoria gruntu III-IV), długość do 10·m, rura stalowa 108·mm, nakłady częściowe liczone na 1·m</t>
  </si>
  <si>
    <t>1.4 TPSA 39/102/4 Wykonanie przepustów pod drogami i torami, prostoliniowo, przewiertem mechaniczno-hydraulicznym, z wpychaniem rur stalowych (kategoria gruntu III-IV), dodatek za każdy 1·m długości ponad 10·m, rura stalowa 108·mm</t>
  </si>
  <si>
    <t>1.5 KNR 501/106/2 Budowa kanalizacji kablowej z rur PCW w gruncie kategorii III, warstwy X rury/warstwa = 1x2, suma otworów: 2 - analogia rury dwudzielne</t>
  </si>
  <si>
    <t>2 Budowa kabli, kabli światłowodowych, okablowania strukt., demontaż kabli</t>
  </si>
  <si>
    <t>2.3 KNR 501/606/4 Uszczelnianie otworów wprowadzeń kablowych, do studni kablowej, otwór częściowo zajęty</t>
  </si>
  <si>
    <t>2.4 TPSA 40/505/2 Montaż osprzętu do podwieszania kabli nadziemnych na podbudowie słupowej, podbudowa drewniana, wspornik przelotowy</t>
  </si>
  <si>
    <t>2.5 TPSA 40/506/2 Zawieszanie kabli nadziemnych na podbudowie słupowej, podnoszenie z ziemi, kabel ósemkowy o średnicy zewnętrznej 15-30 mm</t>
  </si>
  <si>
    <t>2.6 KNR 5032/701/2 Przestawianie słupów pojedynczych w terenie płaskim, długość 6·m, grunt kategorii III</t>
  </si>
  <si>
    <t>2.7 KNR 503/1402/3 Usunięcie gałęzi miękkich</t>
  </si>
  <si>
    <t>2.8 KNR 501/615/6 Zawieszenie kabla napowietrznego, samonośnego, - analogia demontaż linii tymczasowej</t>
  </si>
  <si>
    <t>2.9 TPSA 39/204/4 Montaż złączy rur polietylenowych w kanalizacji, rury HDPE Fi·40·mm, złączki skręcane</t>
  </si>
  <si>
    <t>odcinek</t>
  </si>
  <si>
    <t>złącze</t>
  </si>
  <si>
    <t>jedn</t>
  </si>
  <si>
    <t>układ</t>
  </si>
  <si>
    <t>1 ORANGE Polska S.A.</t>
  </si>
  <si>
    <t>1.1 Zabezpieczenie i budowa kanalizacji telekomunikacyjnej na skrzyżowaniu Hrubiewszowska/Ku Słońcu</t>
  </si>
  <si>
    <t>2 Multimedia S.A.</t>
  </si>
  <si>
    <t>2.1 Przebudowa kanalizacji telekomunikacyjnej</t>
  </si>
  <si>
    <t>2.2 Przebudowa kabla optycznego OTK</t>
  </si>
  <si>
    <t>3 UPC Sp.zo.o.</t>
  </si>
  <si>
    <t>3.1 Zabezpieczenie i budowa kanalizacji telekomunikacyjnej</t>
  </si>
  <si>
    <t>4 T-Mobile S.A.</t>
  </si>
  <si>
    <t>4.1 Zabezpieczenie rurociągu telekomunikacyjnego</t>
  </si>
  <si>
    <t>5 INNE</t>
  </si>
  <si>
    <t>5.1 Zabezpieczenie kabli, kanalizacji, rurociągów telekomunikacyjnych</t>
  </si>
  <si>
    <t>TELETECHNIKA KOLIZJE</t>
  </si>
  <si>
    <r>
      <t>m</t>
    </r>
    <r>
      <rPr>
        <vertAlign val="superscript"/>
        <sz val="10"/>
        <rFont val="Arial"/>
        <family val="2"/>
      </rPr>
      <t>3</t>
    </r>
  </si>
  <si>
    <t>Montaż punktów odgromowych na słupach stalowych - montaż ogranicznika PROXAR IV lub równoważnego wraz z podłączeniem</t>
  </si>
  <si>
    <r>
      <t>A.01.</t>
    </r>
    <r>
      <rPr>
        <b/>
        <sz val="10"/>
        <rFont val="Arial"/>
        <family val="2"/>
      </rPr>
      <t>01.01</t>
    </r>
  </si>
  <si>
    <t>Teletechnika część miejska</t>
  </si>
  <si>
    <t>D-10.03.01c</t>
  </si>
  <si>
    <t>3.1 Sygnalizacja świetlna</t>
  </si>
  <si>
    <t>3.2 Oznakowanie poziome i pionowe</t>
  </si>
  <si>
    <t>Okładzina elewacji z paneli bazaltowych</t>
  </si>
  <si>
    <t>Rurociągi z PVC kanalizacyjne o śr 160 mm na ścianach w budynka niemieszkalnych o połączeniach wciskowych</t>
  </si>
  <si>
    <t>1. BRANŻA BUDOWLANA</t>
  </si>
  <si>
    <t>Montaż kurtyn powietrznych</t>
  </si>
  <si>
    <t>Izolacje+pokrycie dachowe</t>
  </si>
  <si>
    <t>2. BRANŻA INSTALACYJNA</t>
  </si>
  <si>
    <t>Dostawa i montaż kotła C.O.</t>
  </si>
  <si>
    <t>Dostawa i montaż armatury odcinajacej, pompy cyrkulacyjnej, zaworów zwrotnych układu napełniania oraz opróżniania instalacji c.o.</t>
  </si>
  <si>
    <t>Dostawa i montaż: grzejniki / głowice termostatyczne antywandal</t>
  </si>
  <si>
    <t>Grzejniki prawe zintegrowane - zaworowe -  21KV/300    300    1600    80</t>
  </si>
  <si>
    <t>Grzejniki prawe zintegrowane - zaworowe -  22KV/300    300    520    105</t>
  </si>
  <si>
    <t>Grzejniki prawe zintegrowane - zaworowe -  22KV/300    300    1800    105</t>
  </si>
  <si>
    <t>Grzejniki prawe zintegrowane - zaworowe ocynkowane - 21KV/600o    600    400    80</t>
  </si>
  <si>
    <t>Rury grzewcze z izolacją i otuliną</t>
  </si>
  <si>
    <t>Otulina PE, (40°C)=0,038W/mK o średnicy wewn. 18 mm    25 mm</t>
  </si>
  <si>
    <t>Otulina PE, (40°C)=0,038W/mK o średnicy wewn. 22 mm    25 mm</t>
  </si>
  <si>
    <t>Otulina PE, (40°C)=0,038W/mK o średnicy wewn. 25 mm    25 mm</t>
  </si>
  <si>
    <t>Adapter przejściowy zaciskowy, mosiądz standard    16 -</t>
  </si>
  <si>
    <t>Mufa przejściowa, mosiądz standard    25 w</t>
  </si>
  <si>
    <t>Instalalcja wod - kan</t>
  </si>
  <si>
    <t>Rury wodociągowe</t>
  </si>
  <si>
    <t>Dodatki za wykonanie obustronnych podejść do wodomierzy skrzydełkowych o śr. nominalnej 20 mm w rurociągach stalowych</t>
  </si>
  <si>
    <t>Zawór kątowy odcinający na podejściach wodociągowych</t>
  </si>
  <si>
    <t>Armatura</t>
  </si>
  <si>
    <t>Rury kanalizacyjne - sanitarne</t>
  </si>
  <si>
    <t>Dodatki za wykonanie podejść odpływowych z PVC o śr. 110 mm o połączeniach klejonych</t>
  </si>
  <si>
    <t>podej.</t>
  </si>
  <si>
    <t>Rury kanalizacyjne - deszczowe</t>
  </si>
  <si>
    <t>Próby z dokonaniem regulacji instalacji klimatyzacji</t>
  </si>
  <si>
    <t>Wpusty</t>
  </si>
  <si>
    <t>Elementy instalacji gazowej</t>
  </si>
  <si>
    <t>Odtłuszczanie rurociągów</t>
  </si>
  <si>
    <t>Malowanie pędzlem farbami do gruntowania miniowymi rurociągów o średnicy zewnętrznej do 57 mm</t>
  </si>
  <si>
    <t>Malowanie pędzlem farbami nawierzchniowymi i emaliami epoksydowymi rurociągów o średnicy zewnętrznej do 57 mm</t>
  </si>
  <si>
    <t>Przegląd komniarski</t>
  </si>
  <si>
    <t>Osprzęt kotła wg projektu wykonawczego</t>
  </si>
  <si>
    <t xml:space="preserve">Elementy instalacji </t>
  </si>
  <si>
    <t>Instalacja chłodu 6.35/9.52</t>
  </si>
  <si>
    <t>Próby szczelności instalacji klimatyzacji</t>
  </si>
  <si>
    <t>urządz.</t>
  </si>
  <si>
    <t>Osprzęt sanitarny</t>
  </si>
  <si>
    <t>Montaż ustępów na stelażu ze stali nierdzewnych, wandaloodpornych pojedynczych z automatami spłukującymi</t>
  </si>
  <si>
    <t>Montaż pisuarów pojedyńczych na stelażu ze stali nierdzewnej, wandaloodporne, z zaworem spłukującym</t>
  </si>
  <si>
    <t>Montaż umywalek pojedyńczych ze stali nierdzewnej, wandaloodporne</t>
  </si>
  <si>
    <t>Montaż ustępów ze stali nierdzewnych, na stelażu, wandaloodpornych pojedynczych z automatami spłukującymi - dla niepełnosprawnych</t>
  </si>
  <si>
    <t>Montaż umywalek pojedyńczych ze stali nierdzewnej na stelażu, wandaloodporne - dla niepełnosprawnych</t>
  </si>
  <si>
    <t>Zlewozmywaki ze stali nierdzewnej</t>
  </si>
  <si>
    <t>3. INSTALACJA ELEKTRYCZNA</t>
  </si>
  <si>
    <t>Montaz obudowy naściennej 3x18mod. IP40</t>
  </si>
  <si>
    <t>Montaż rozłącznika FRX304 63A 4p z wyzwalaczem wzrostowym 230V AC</t>
  </si>
  <si>
    <t>Montaż wyłącznika nadprądowego B-6A 3p</t>
  </si>
  <si>
    <t>Montaż wyłącznika nadprądowego C-20A 3p</t>
  </si>
  <si>
    <t>Montaż wyłącznika nadprądowego B-6A 1p</t>
  </si>
  <si>
    <t>Montaż wyłącznika nadprądowego C-20A 1p</t>
  </si>
  <si>
    <t>Montaż wyłącznika różnicowoprądowego P312 B-16A 30mA</t>
  </si>
  <si>
    <t>Montaż wyłącznika różnicowoprądowego P312 B-6A 30mA</t>
  </si>
  <si>
    <t>Montaż rozłącznika bezpiecznikowego R301 1p z wkładką 20A</t>
  </si>
  <si>
    <t>Montaż lampki sygnalizacyjnej L335</t>
  </si>
  <si>
    <t>Montaż lampki sygnalizacyjnej L403</t>
  </si>
  <si>
    <t>Montaż automatycznego przełącznika faz na szynę</t>
  </si>
  <si>
    <t>Montaż ochronnika przepięciowego B+C 4p</t>
  </si>
  <si>
    <t>Montaż ochronnika przepięciowego D 2p</t>
  </si>
  <si>
    <t>Montaż przełącznika FRX358 32A</t>
  </si>
  <si>
    <t>Montaż przycisku pożarowego wyłącznika prądu</t>
  </si>
  <si>
    <t>Montaż gniazda podwójnego 2p+z IP20</t>
  </si>
  <si>
    <t>Montaż gniazda podwójnego 2p+z IP44</t>
  </si>
  <si>
    <t>Montaż łącznika świecznikowego IP20</t>
  </si>
  <si>
    <t>Montaż łącznika 1-bieg. IP44</t>
  </si>
  <si>
    <t>Montaż puszki PF60 głęboka</t>
  </si>
  <si>
    <t>Montaż puszki podłogowej z 2 gniazdami ogólnymi, 2 gniazdzmi kodowanymi , 2 gniazdami RJ45</t>
  </si>
  <si>
    <t>Montaż oprawy LED 2600lm PLX E IP44 840 600x300 22W</t>
  </si>
  <si>
    <t>Montaż oprawy LED 4400lm PLX E IP44 840 600x300 37W</t>
  </si>
  <si>
    <t>Montaż oprawy LED 5200lm PLX E IP44 840 600x600 42W</t>
  </si>
  <si>
    <t>Montaż oprawy LED 1200lm E CMW IP54 840 13,2W</t>
  </si>
  <si>
    <t>Montaż oprawy LED 2600lm PLX E IP44 840 120x300 22W</t>
  </si>
  <si>
    <t>Montaż oprawy LED 3300lm PLX ED IP44 840 120x600 28W</t>
  </si>
  <si>
    <t>Montaż oprawy LED 4400lm PLX E IP44 840 120x600 37W</t>
  </si>
  <si>
    <t>Montaż oprawy awaryjnej LED 245lm 1h M2 NM IP44 840 3,7W</t>
  </si>
  <si>
    <t>Montaż oprawy LED 4400lm PLX E IP44 840 600x600 34W</t>
  </si>
  <si>
    <t>Montaż oprawy 2x18W TC-L 2G11 IP65 z modułem awaryjnym 1h</t>
  </si>
  <si>
    <t>Montaż wyłącznika zmierzchowego zewnętrznego</t>
  </si>
  <si>
    <t>Montaż detektora ruchu z funkcją obecności</t>
  </si>
  <si>
    <t>Montaż puszki n/t IP44</t>
  </si>
  <si>
    <t>Montaż złącza kontrolnego w puszce do montażu w ziemi</t>
  </si>
  <si>
    <t>Montaż złącza ocynk. drut-drut</t>
  </si>
  <si>
    <t>Montaż wspornika betonowego w obudowie plastikowej</t>
  </si>
  <si>
    <t>Montaż koryta PCV 100x50</t>
  </si>
  <si>
    <t>Montaż rury PE125</t>
  </si>
  <si>
    <t>Ukłądanie drutu DfeZn 8</t>
  </si>
  <si>
    <t>Układanie rury grubościennej 50</t>
  </si>
  <si>
    <t>Układanie rury grubościennej fi18</t>
  </si>
  <si>
    <t>Układanie przewodu YDYżo 3x1,5</t>
  </si>
  <si>
    <t>Układanie przewodu YDYżo 2x1,5</t>
  </si>
  <si>
    <t>Układanie przewodu YDYżo 3x2,5</t>
  </si>
  <si>
    <t>Układanie przewodu NKGs 3x1,5</t>
  </si>
  <si>
    <t>Układanie przewodu YDYżo 3x4</t>
  </si>
  <si>
    <t>Układanie przewodu kabelkowego płaskiego - łączny przekrój żył do 30 mm2 - YDYżo 5x2,5</t>
  </si>
  <si>
    <t>Sprawdzenie stanu izolacji instalacji elektrycznych - obwody oświetleniowe instalacji odbiorczej - pierwszy pomiar</t>
  </si>
  <si>
    <t>Formowanie i zagęszczanie nasypów o wys. do 3.0 m spycharkami, zagęszczarkami lub walcami w gruncie kat. I-II - wymiana gruntu 
 -ul. Ku Słoncu 2814,23 m3 -tabela mas ziemnych  
-Pętla 237,00 m3</t>
  </si>
  <si>
    <t>D -20.01.30</t>
  </si>
  <si>
    <t>Montaż płyt z laminatu</t>
  </si>
  <si>
    <t>Montaż paneli z polerowanej blachy kwasoodpornej</t>
  </si>
  <si>
    <t>Dostawa i montaż kotła C.O. wraz z czujką pogodową z regulatorem i okablowaniem - zakres montażu wg  projektu wykonawczego - pojemność podrzewacza wg PW. Montaz kotła zgodnie z instrukcją obsługi</t>
  </si>
  <si>
    <t>Dostawa i montaż naczynia zbiorczego wody zimnej wraz z zaworem bezpieczeństwa</t>
  </si>
  <si>
    <t>Rurociągi w instalacjach c.o. miedziane o śr. zewnętrznej 15 mm o połączeniach lutowanych na ścianach w budynkach</t>
  </si>
  <si>
    <t>Rurociągi w instalacjach c.o. miedziane o śr. zewnętrznej 28 mm o połączeniach lutowanych na ścianach w budynkach</t>
  </si>
  <si>
    <t>Uruchomienie instalacji klimatyzacji wraz z regulacją</t>
  </si>
  <si>
    <t>Montaż ustępów pojedynczych z automatami spłukującymi</t>
  </si>
  <si>
    <t>Montaż pisuarów pojedyńczych z zaworem spłukującym</t>
  </si>
  <si>
    <t>Montaż umywalki ceramicznej o prostym kształcie wraz z baterią stojąca, czasową</t>
  </si>
  <si>
    <r>
      <t>A.01.</t>
    </r>
    <r>
      <rPr>
        <b/>
        <sz val="10"/>
        <rFont val="Arial"/>
        <family val="2"/>
      </rPr>
      <t>01.01</t>
    </r>
  </si>
  <si>
    <t>1.1 TPSA 40/102/2 Budowa kanalizacji kablowej pierwotnej z rur z tworzyw sztucznych w wykopie wykonanym machanicznie w gruncie kategorii III, 1 warstwa i 2 otwory w ciągu kanalizacji, 2 rury w warstwie</t>
  </si>
  <si>
    <t>1.2 TPSA 40/102/1 Budowa kanalizacji kablowej pierwotnej z rur z tworzyw sztucznych w wykopie wykonanym machanicznie w gruncie kategorii III, 1 warstwa i 1 otwór w ciągu kanalizacji, 1 rura w warstwie</t>
  </si>
  <si>
    <t>1.6 KNR 502/212/1 Wykonanie przepustów pod drogami, torami i innymi przeszkodami metodą hydraulicznego przeciskania dwóch rur stalowych Fi·130·mm wyposaż. w rury PCWB Fi·100·mm, grunt kategorii III, długość przepustu do 10·m</t>
  </si>
  <si>
    <t>1.7 KNR 502/212/3 Wykonanie przepustów pod drogami, torami i innymi przeszkodami metodą hydraulicznego przeciskania dwóch rur stalowych Fi·130·mm wyposaż. w rury PCWB Fi·100·mm, grunt kategorii III, długość przepustu do 20·m</t>
  </si>
  <si>
    <t>1.8 TPSA 39/301/11 Budowa rurociągu kablowego na głębokości 1·m w wykopie wykonanym ręcznie, grunt kategorii III, HDPE Fi·40·mm w zwojach, 1 rura w rurociągu</t>
  </si>
  <si>
    <t>1.9 TPSA 39/301/11 Budowa rurociągu kablowego na głębokości 1·m w wykopie wykonanym ręcznie, grunt kategorii III, HDPE Fi·40·mm w zwojach, 1 rura w rurociągu - demontaż tymczasowego rurociągu zabezpieczenie transmisji istn łączy UM</t>
  </si>
  <si>
    <t>1.10 TPSA 39/301/11 Budowa rurociągu kablowego na głębokości 1·m w wykopie wykonanym ręcznie, grunt kategorii III, HDPE Fi·40·mm w zwojach, 1 rura w rurociągu - budowa tymczasowego rurociągu zabezpieczenie transmisji istn łączy UM</t>
  </si>
  <si>
    <t>1.11 TPSA 39/301/11 Budowa rurociągu kablowego na głębokości 1 ·m w wykopie wykonanym ręcznie, grunt kategorii III, HDPE Fi·40·mm w zwojach, 1 rura w rurociągu Rurociąg mikrokanalizacji RHDPE 40/5xACEND DB5/10</t>
  </si>
  <si>
    <t>1.12 TPSA 39/301/11
Budowa rurociągu kablowego na głębokości 1·m w wykopie wykonanym ręcznie,
grunt kategorii III, HDPE Fi·40·mm w zwojach, 1 rura w rurociągu Rurociąg mikrokanalizacji 
RHDPE 40/3xACEND DB3/10</t>
  </si>
  <si>
    <t>1.13 TPSA 39/301/12 Budowa rurociągu kablowego na głębokości 1·m w wykopie wykonanym ręcznie, grunt kategorii III, HDPE Fi·40·mm w zwojach, dodatek za każdą następną rurę w rurociągu</t>
  </si>
  <si>
    <t>1.14 TPSA 39/309/4 Montaż złączy rur polietylenowych w ziemi, rury HDPE Fi·40·mm, złączki skręcane</t>
  </si>
  <si>
    <t>1.15 TPSA 39/309/4 Montaż złączy rur polietylenowych w ziemi, rury HDPE Fi·40·mm, złączki skręcane</t>
  </si>
  <si>
    <t>1.16 TPSA 40/313/2 Budowa studni kablowych rozdzielczych SKR z bloczków betonowych, typ SKR-1, grunt kategorii III analogia SKO 1</t>
  </si>
  <si>
    <t>1.17 KNR 501/401/2 Budowa studni kablowych prefabrykowanych rozdzielczych dwuelementowych, SK-2, grunt kategorii III analogia SK1</t>
  </si>
  <si>
    <t>1.18 TPSA 40/301/2 Budowa studni kablowych prefabrykowanych rozdzielczych SKR, typ SKR-1, grunt kategorii III</t>
  </si>
  <si>
    <t>1.19 TPSA 40/301/6 Budowa studni kablowych prefabrykowanych rozdzielczych SKR, typ SKR-2, grunt kategorii III</t>
  </si>
  <si>
    <t>1.20 TPSA 40/302/2 Budowa studni kablowych prefabrykowanych magistralnych SKM-3, typ SKMP-3, grunt kategorii III analogia zasobnik hermetyczny</t>
  </si>
  <si>
    <t>1.21 KNR 501/701/2 Montaż i ustawienie słupów kablowych drewnianych pojedynczych ze szczudłem żelbetowym, belkami ustojowymi i podporą odporową w szczudle żelbetowym i belką ustojową, słup 6·m, grunt kategorii III tymczasowe podwieszenie infrastruktury na czas wykonania głębokościowych prac ziemnych</t>
  </si>
  <si>
    <t>1.22 KNR 501/701/2 Montaż i ustawienie słupów kablowych drewnianych pojedynczych ze szczudłem żelbetowym, belkami ustojowymi i podporą odporową w szczudle żelbetowym i belką ustojową, słup 6·m, grunt kategorii III tymczasowe podwieszenie infrastruktury na czas wykonania głębokościowych prac ziemnych - analogia demotaż słupa</t>
  </si>
  <si>
    <t>2.10 TPSA 39/206/1 Badanie szczelności zmontowanych odcinków, do 2km, kanalizacja wtórna, sprężarka, rury Fi·32·mm - analogia hermetyzacja rurociagu Ascend</t>
  </si>
  <si>
    <t>2.14 TPSA 39/613/1 Montaż stelaży zapasów kabli światłowodowych, montaż w studni</t>
  </si>
  <si>
    <t>2.15 TPSA 39/603/5 Montaż złączy odgałęźnych na kablach światłowodowych tubowych ułożonych w kanalizacji kablowej, 1 kabel odgałęźny, mufa skręcana, jeden spajany światłowód</t>
  </si>
  <si>
    <t>2.16 TPSA 39/603/6 Montaż złączy odgałęźnych na kablach światłowodowych tubowych ułożonych w kanalizacji kablowej, 1 kabel odgałęźny, mufa skręcana, dodatek za każdy następny spajany światłowód</t>
  </si>
  <si>
    <t>2.17 TPSA 39/608/2 Mufy złączowe przelotowe kabli światłowodowych w kanalizacji kablowej, otwarcie mufy zamkniętej na stałe zapinanej</t>
  </si>
  <si>
    <t>2.18 TPSA 39/608/8 Mufy złączowe przelotowe kabli światłowodowych w kanalizacji kablowej, zamknięcie na stałe mufy zapinanej</t>
  </si>
  <si>
    <t>2.19 TPSA 39/610/1 Otwarcie i zamknięcie muf złączowych odgałęźnych kabli światłowodowych, (dodatkowe nakłady na 1 kabel odgałęźny do tabl. 0608)</t>
  </si>
  <si>
    <t>2.20 TPSA 39/610/2 Otwarcie i zamknięcie muf złączowych odgałęźnych kabli światłowodowych, (dodatkowe nakłady na 1 kabel odgałęźny do tabl. 0609)</t>
  </si>
  <si>
    <t>2.21 TPSA 39/611/1 Wprowadzenie dodatkowych kabli odgałęźnych do złącza kabla światłowodowego, jeden kabel dodatkowy</t>
  </si>
  <si>
    <t>2.22 TPSA 39/611/2 Wprowadzenie dodatkowych kabli odgałęźnych do złącza kabla światłowodowego, dodatek za każdy następny kabel dodatkowy</t>
  </si>
  <si>
    <t>2.23 TPSA 39/612/1 Łączenie światłowodów kabli odgałęźnych wprowadzonych dodatkowo do złącza, kabel tubowy, jeden łączony światłowód</t>
  </si>
  <si>
    <t>2.24 TPSA 39/612/2 Łączenie światłowodów kabli odgałęźnych wprowadzonych dodatkowo do złącza, kabel tubowy, dodatek za każdy następny łączony światłowód</t>
  </si>
  <si>
    <t>2.25 TPSA 39/901/3 Pomiary reflektometryczne linii światłowodowych, pomiary montażowe z przełącznicy, mierzony 1 światłowód</t>
  </si>
  <si>
    <t>2.26 TPSA 39/901/4 Pomiary reflektometryczne linii światłowodowych, pomiary montażowe z przełącznicy, dodatek za każdy następny zmierzony światłowód</t>
  </si>
  <si>
    <t>2.27 TPSA 39/902/3 Pomiary tłumienności optycznej linii światłowodowych metodą transmisyjną, pomiar przeprowadzany razem z innymi pomiarami, mierzony 1 światłowód</t>
  </si>
  <si>
    <t>2.28 TPSA 39/902/4 Pomiary tłumienności optycznej linii światłowodowych metodą transmisyjną, pomiar przeprowadzany razem z innymi pomiarami, dodatek za każdy następny zmierzony światłowód</t>
  </si>
  <si>
    <t>2.29 kalkulacja własna: utylizacja materiałów po demontaży złączy, kabli światłowodowych, kabli miedzianych, tworzyw i innych materiałów pobudowlanych</t>
  </si>
  <si>
    <t>4.1 KNR 510/708/1 (1) Ręczne stawianie słupów oświetleniowych, do 250·kg, w gruncie kategorii I-III - analogia słupy dedykowane monitoringu wizyjnego</t>
  </si>
  <si>
    <t>4.2 KNR 510/708/1 (1) Ręczne stawianie słupów oświetleniowych, do 250·kg, w gruncie kategorii I-III - analogia montaż fundametu</t>
  </si>
  <si>
    <t>4.3 TPSA 39/701/5 Montaż przełącznic światłowodowych, przełącznica stojakowa szeroka, jeden łącznik centrujący i jeden patchcord</t>
  </si>
  <si>
    <t>4.4 TPSA 39/701/6 Montaż przełącznic światłowodowych, przełącznica stojakowa szeroka, dodatek za każdy następny jeden łącznik centrujący i jeden patchcord</t>
  </si>
  <si>
    <t>4.5 KNR 505/102/1 Zainstalowanie, stojak o masie do 100·kg</t>
  </si>
  <si>
    <t>4.6 KNR 501/713/5 Montaż skrzynek kablowych na słupach kablowych, słup żelbetowy pojedynczy, skrzynka 10/20 - analogia montaż osprzętu</t>
  </si>
  <si>
    <t>4.7 TPSA 40/505/8 Montaż osprzętu do podwieszania kabli nadziemnych na podbudowie słupowej, podbudowa żelbetowa, wspornik końcowy - analogia montaż osprzętu kamery</t>
  </si>
  <si>
    <t>4.8 TPSA 39/701/1 Montaż przełącznic światłowodowych, przełącznica skrzynkowa, jeden łącznik centrujący i jeden patchcord</t>
  </si>
  <si>
    <t>4.9 KNR 501/617/4 Wciąganie do kanalizacji kabli typu RP w otwór wolny - analogia kab UTP</t>
  </si>
  <si>
    <t>4.10 TPSA 39/901/3 Pomiary reflektometryczne linii światłowodowych, pomiary montażowe z przełącznicy, mierzony 1 światłowód</t>
  </si>
  <si>
    <t>4.11 TPSA 39/902/3 Pomiary tłumienności optycznej linii światłowodowych metodą transmisyjną, pomiar przeprowadzany razem z innymi pomiarami, mierzony 1 światłowód</t>
  </si>
  <si>
    <t>4.12 TPSA 40/608/3 Montaż uziomów szpilkowych miedziowanych, metoda udarowa, grunt kategorii III, głębokość 3·m</t>
  </si>
  <si>
    <t>4.13 TPSA 40/608/4 Montaż uziomów szpilkowych miedziowanych, metoda udarowa, grunt kategorii III, każde następne 1,5 m głębokości - powykonawczo do uzyskania wymagabej wartości uziomu</t>
  </si>
  <si>
    <t>4.14 KNR 505/806/5 Montaż zespołu bezpiecznika</t>
  </si>
  <si>
    <t>4.15 KNR 505/806/5 Montaż zespołu zabezpieczenia</t>
  </si>
  <si>
    <t>4.16 KNR 506/105/7 Instalowanie pojedynczych urządzeń sterujących, na stojaku: montaż urządzeń centrum dozoru, montaż i konfiguracja kamer monitoringu wizyjnego - dostawa, montaż i konfiguracja UPS</t>
  </si>
  <si>
    <t>4.17 KNR 506/105/7 Instalowanie pojedynczych urządzeń sterujących, na stojaku: montaż urządzeń centrum dozoru, montaż i konfiguracja kamer monitoringu wizyjnego - dostawa, montaż i konfiguracja serwer zarządzania i archwizacji</t>
  </si>
  <si>
    <t>4.18 KNR 506/105/7 Instalowanie pojedynczych urządzeń sterujących, na stojaku: montaż urządzeń centrum dozoru, montaż i konfiguracja kamer monitoringu wizyjnego - dostawa, montaż i konfiguracja PRZEŁĄCZNIKI TYP PoE</t>
  </si>
  <si>
    <t>4.19 KNR 506/105/7 Instalowanie pojedynczych urządzeń sterujących, na stojaku: montaż urządzeń centrum dozoru, montaż i konfiguracja kamer monitoringu wizyjnego - dostawa, montaż i konfiguracja zespoły kamerowe zmiennoobrotowe</t>
  </si>
  <si>
    <t>4.20 KNR 506/105/7 Instalowanie pojedynczych urządzeń sterujących, na stojaku: montaż urządzeń centrum dozoru, montaż i konfiguracja kamer monitoringu wizyjnego - dostawa, montaż i konfiguracja zespoły kamerowe stałopozycyjne</t>
  </si>
  <si>
    <t>4.21 Szkolenie</t>
  </si>
  <si>
    <t>5.1 KNR 508/206/2 Przewody izolowane jednożyłowe układane w gotowych korytkach, przewody do 10·mm2</t>
  </si>
  <si>
    <t>5.2 KNR 508/814/1 Montaż końcówek, przez zaciskanie, dla żył do 6,0·mnm2</t>
  </si>
  <si>
    <t>6.1 TPSA 40/503/1 Wciąganie kabla wypełnionego w powłoce termoplastycznej do kanalizacji kablowej, mechaniczne, średnica kabla do 30 mm, otwór kanalizacji wolny - analogia kabel światłowodowy 12J</t>
  </si>
  <si>
    <t>6.2 TPSA 39/613/1 Montaż stelaży zapasów kabli światłowodowych, montaż w studni</t>
  </si>
  <si>
    <t>6.3 TPSA 39/701/5 Montaż przełącznic światłowodowych, przełącznica stojakowa szeroka, jeden łącznik centrujący i jeden patchcord</t>
  </si>
  <si>
    <t>6.4 TPSA 39/701/6 Montaż przełącznic światłowodowych, przełącznica stojakowa szeroka, dodatek za każdy następny jeden łącznik centrujący i jeden patchcord</t>
  </si>
  <si>
    <t>6.5 TPSA 39/901/7 Pomiary reflektometryczne linii światłowodowych, pomiary końcowe odcinka regeneratorowego z przełącznicy, mierzony 1 światłowód</t>
  </si>
  <si>
    <t>6.6 TPSA 39/901/10 Pomiary reflektometryczne linii światłowodowych, pomiary końcowe odcinka kontrolnego z kabla, dodatek za każdy następny zmierzony światłowód</t>
  </si>
  <si>
    <t>6.7 TPSA 39/701/5 Montaż przełącznic światłowodowych, przełącznica stojakowa szeroka, jeden łącznik centrujący i jeden patchcord - analogia patchpanel UTP 1 U</t>
  </si>
  <si>
    <t>6.8 TPSA 39/701/6 Montaż przełącznic światłowodowych, przełącznica stojakowa szeroka, dodatek za każdy następny jeden łącznik centrujący i jeden patchcord analogia patchpanel UTP 1 U</t>
  </si>
  <si>
    <t>6.9 KNR 508/206/1 Przewody izolowane jednożyłowe układane w gotowych korytkach, przewody do 2,5·mm2</t>
  </si>
  <si>
    <t>6.10 KNR 506/803/6 Instalowanie głośników wnętrzowych w obudowach zwykłych na ścianie, z cegły, moc głośnika 10·W - analogia montaż urządzenia Acces Point</t>
  </si>
  <si>
    <t>6.11 KNR 506/105/7 Instalowanie pojedynczych urządzeń sterujących, na stojaku: montaż urządzeń centrum dozoru, montaż i konfiguracja kamer monitoringu wizyjnego - dostawa, montaż i konfiguracja PRZEŁĄCZNIKI TYP PoE</t>
  </si>
  <si>
    <t>1.1.1 Budowa kanalizacji kablowej pierwotnej z rur z tworzyw sztucznych w wykopie wykonanym machanicznie w gruncie kategorii III, w 2 otwory w ciągu kanalizacji, 2 rury w warstwie</t>
  </si>
  <si>
    <t>1.1.2 Wykonanie przepustów pod drogami i innymi przeszkodami wykopem otwartym grunt kategorii III, zabezpieczenie rurą dwudzielną A 110 PS</t>
  </si>
  <si>
    <t>1.1.3 Wykonanie przepustów pod drogami i innymi przeszkodami wykopem otwartym, grunt kategorii III, zabezpieczenie rurą dwudzielną A 120
PS</t>
  </si>
  <si>
    <t>1.1.4 Wykonanie przepustów pod drogami i torami, prostoliniowo, przeciskiem hydraulicznym, z powrotnym wciąganiem rur (kategoria gruntu
III-IV), długość do 10·m, rura HDPE 110·mm, nakłady częściowe liczone na 1·m</t>
  </si>
  <si>
    <t>1.1.5 Wykonanie przepustów pod drogami i torami, prostoliniowo, przeciskiem hydraulicznym, z powrotnym wciąganiem rur (kategoria gruntuIII-IV), dodatek za każdy 1 m długości ponad 10m, rura HDPE 110·mm</t>
  </si>
  <si>
    <t>1.1.6 Budowa gardeł dodatkowych z gotowej mieszanki betonowej, SK-6, grunt kategorii III</t>
  </si>
  <si>
    <t>1.1.7 Budowa ław betonowych, zbrojona, szerokość 0.50·m</t>
  </si>
  <si>
    <t>1.1.9 Uszczelnianie otworów wprowadzeń kablowych, do studni kablowej, otwór częściowo zajęty</t>
  </si>
  <si>
    <t>1.1.10 Uszczelnianie otworów wprowadzeń kablowych, do studni kablowej, otwór wolny</t>
  </si>
  <si>
    <t>1.2.2 Wykonanie przepustów pod drogami i torami, prostoliniowo, przeciskiem hydraulicznym, z powrotnym wciąganiem rur (kategoria gruntu III-IV), długość do 10·m, rura HDPE 110mm, nakłady częściowe liczone na 1 m</t>
  </si>
  <si>
    <t>1.2.3 Wykonanie przepustów pod drogami i torami, prostoliniowo, przeciskiem hydraulicznym, z powrotnym wciąganiem rur (kategoria gruntu III-IV), dodatek za każdy 1 m długości ponad 10m, rura HDPE 110·mm</t>
  </si>
  <si>
    <t>1.2.5 Montaż złączy równoległych kabli wypełnionych ułożonych w kanalizacji kablowej z zastosowaniem pojedynczych łączników żył i termokurczliwych osłon wzmocnionych, kabel o 50 parach</t>
  </si>
  <si>
    <t>1.2.6 Wyłączenie kabla równoległego ze złącza kabla wypełnionego ułożonego w kanalizacji kablowej z zastosowaniem termokurczliwych osłon wzmocnionych, kabel o 50 parach</t>
  </si>
  <si>
    <t>1.2.7 Pomiary końcowe prądem stałym, kabel o liczbie par·50</t>
  </si>
  <si>
    <t>1.2.8 Pomiar tłumienności skutecznej przy jednej częstotliwości, kabel o liczbie par·50</t>
  </si>
  <si>
    <t>1.2.9 Pomiar tłumienności zbliżno- i zdalnoprzenikowej przy jednej częstotliwości, kabel o liczbie par·50</t>
  </si>
  <si>
    <t>1.4.1 Budowa studni kablowych rozdzielczych SKR z bloczków betonowych, typ SKR-2, grunt kategorii III</t>
  </si>
  <si>
    <t>1.4.2 Wykonanie przepustów pod drogami i innymi przeszkodami wykopem otwartym, grunt kategorii III, zabezpieczenie rurą dwudzielną A 120 PS</t>
  </si>
  <si>
    <t>1.4.3 Wykonanie przepustów pod drogami i innymi przeszkodami wykopem otwartym, grunt kategorii III, zabezpieczenie rurą dwudzielną A 110 PS</t>
  </si>
  <si>
    <t>1.4.4 Budowa kanalizacji kablowej pierwotnej z rur z tworzyw sztucznych w wykopie wykonanym machanicznie w gruncie kategorii III, 1 warstwa i 2 otwory w ciągu kanalizacji, 2 rury w warstwie</t>
  </si>
  <si>
    <t>1.4.5 Wykonanie przepustów pod drogami i torami, prostoliniowo, przeciskiem hydraulicznym, z powrotnym wciąganiem rur (kategoria gruntu III-IV), długość do 10·m, rura HDPE 110·mm, nakłady częściowe liczone na 1 m</t>
  </si>
  <si>
    <t>1.4.13 Uszczelnianie otworów wprowadzeń kablowych, do studni kablowej, otwór częściowo zajęty</t>
  </si>
  <si>
    <t>1.4.14 Uszczelnianie otworów wprowadzeń kablowych, do studni kablowej, otwór wolny</t>
  </si>
  <si>
    <t>1.5.1 Wykonanie przepustów pod drogami i innymi przeszkodami wykopem otwartym, grunt kategorii III, zabezpieczenie rurą dwudzielną A 110</t>
  </si>
  <si>
    <t>1.5.2 Podwyższenie o 20·cm ramy studni 600x1000</t>
  </si>
  <si>
    <t>1.5.3 Obniżenie o 20·cm ramy studni 600x1000</t>
  </si>
  <si>
    <t>1.5.4 Wymiana ram i pokryw studni, ramy studni 600x1000</t>
  </si>
  <si>
    <t>2.1.1 Budowa kanalizacji kablowej pierwotnej z rur z tworzyw sztucznych w wykopie wykonanym machanicznie w gruncie kategorii III, 1 warstwa i 1 otwór w ciągu kanalizacji, 1 rura w warstwie</t>
  </si>
  <si>
    <t>2.1.2 Wykonanie przepustów pod drogami i torami, prostoliniowo, przeciskiem hydraulicznym, z powrotnym w ciąganiem rur (kategoria gruntu III-IV), długość do 10·m, rura HDPE 110·mm, nakłady częściowe liczone na 1·m</t>
  </si>
  <si>
    <t>2.1.3 Wykonanie przepustów pod drogami i torami, prostoliniowo, przeciskiem hydraulicznym, z powrotnym wciąganiem rur (kategoria gruntu III-IV), dodatek za każdy 1 m długości ponad 10m, rura HDPE 110·mm</t>
  </si>
  <si>
    <t>2.1.4 Wykonanie przepustów pod drogami i innymi przeszkodami wykopem otwartym, grunt kategorii III, zabezpieczenie rurą dwudzielną A 120 PS</t>
  </si>
  <si>
    <t>2.1.5 Budowa studni kablowych rozdzielczych SKR z bloczków betonowych, typ SKR-1, grunt kategorii III</t>
  </si>
  <si>
    <t>2.1.6 Budowa studni kablowych prefabrykowanych rozdzielczych SKR, typ SKR-1, grunt kategorii III</t>
  </si>
  <si>
    <t>2.1.7 Mechaniczna rozbiórka studni kablowych przy przebudowie, studnia SKR-1, studnia prefabrykowana</t>
  </si>
  <si>
    <t>2.2.2 Montaż złączy przelotowych na kablach światłowodowych ułożonych w kanalizacji kablowej, kabel tubowy, mufa zapinana, jeden spajany światłowód</t>
  </si>
  <si>
    <t>2.2.3 Montaż złączy przelotowych na kablach światłowodowych ułożonych w kanalizacji kablowej, kabel tubowy, mufa zapinana, dodatek za każdy następny spajany światłowód</t>
  </si>
  <si>
    <t>2.2.4 Mufy złączowe przelotowe kabli światłowodowych w kanalizacji kablowej, zamknięcie na stałe mufy zapinanej</t>
  </si>
  <si>
    <t>2.2.5 Pomiary reflektometryczne linii światłowodowych, pomiary montażowe z kabla, mierzony 1 światłowód</t>
  </si>
  <si>
    <t xml:space="preserve">2.2.6 Pomiary reflektometryczne linii światłowodowych, pomiary montażowe z kabla, dodatek za każdy następny zmierzony światłowód </t>
  </si>
  <si>
    <t>2.2.7 Pomiary tłumienności optycznej linii światłowodowych metodą transmisyjną, pomiar przeprowadzany razem z innymi pomiarami, mierzony 1</t>
  </si>
  <si>
    <t>2.2.8 Pomiary tłumienności optycznej linii światłowodowych metodą transmisyjną, pomiar przeprowadzany razem z innymi pomiarami, dodatek za każdy następny zmierzony światłowód</t>
  </si>
  <si>
    <t>2.2.9 Pomiary reflektometryczne linii światłowodowych, pomiary końcowe odcinka kontrolnego z kabla, mierzony 1 światłowód</t>
  </si>
  <si>
    <t>2.2.10 Pomiary reflektometryczne linii światłowodowych, pomiary końcowe odcinka kontrolnego z kabla, dodatek za każdy następny zmierzony światłowód</t>
  </si>
  <si>
    <t>2.2.11 Montaż stelaży zapasów kabli światłowodowych, montaż w studni</t>
  </si>
  <si>
    <t>2.2.12 Uszczelnianie otworów wprowadzeń kablowych, do studni kablowej, otwór częściowo zajęty</t>
  </si>
  <si>
    <t>3.1.1 Wykonanie przepustów pod drogami i innymi przeszkodami wykopem otwartym, grunt kategorii III, zabezpieczenie rurą dwudzielną A 120 PS</t>
  </si>
  <si>
    <t>3.1.2 Wykonanie przepustów pod drogami i torami, prostoliniowo, przeciskiem hydraulicznym, z powrotnym wciąganiem rur (kategoria gruntu III-IV), długość do 10·m, rura HDPE 110·mm, nakłady częściowe liczone na 1 m</t>
  </si>
  <si>
    <t>3.1.3 Wykonanie przepustów pod drogami i torami, prostoliniowo, przeciskiem hydraulicznym, z powrotnym wciąganiem rur (kategoria gruntu III-IV), dodatek za każdy 1m długości ponad 10·m, rura HDPE 110·mm</t>
  </si>
  <si>
    <t>3.1.4 Budowa gardeł dodatkowych z gotowej mieszanki betonowej, SK-2, grunt kategorii III</t>
  </si>
  <si>
    <t>3.1.5 Podwyższenie o 20·cm ramy studni 500x1000</t>
  </si>
  <si>
    <t>4.1.1 Wykonanie przepustów pod drogami i innymi przeszkodami wykopem otwartym, grunt kategorii III, zabezpieczenie rurą dwudzielną A 120 PS</t>
  </si>
  <si>
    <t>4.1.2 Podwyższenie o 20·cm ramy studni 600x1000</t>
  </si>
  <si>
    <t>5.1.1 Wykonanie przepustów pod drogami i innymi przeszkodami wykopem otwartym, grunt kategorii III, zabezpieczenie rurą dwudzielną A 120 PS</t>
  </si>
  <si>
    <t>5.1.2 Wykonanie przepustów pod drogami i innymi przeszkodami wykopem otwartym, grunt kategorii III, zabezpieczenie rurą dwudzielną A 110 PS</t>
  </si>
  <si>
    <t>5.1.3 Podwyższenie o 20·cm ramy studni 600x1000</t>
  </si>
  <si>
    <t>1.2 Zabezpieczenbie i przebudowa kabla CU na skrzyżowaniu Przygodna/Ku Słońcu</t>
  </si>
  <si>
    <t>Teletechnika część miejska - Wartość kosztorysowa robót bez podatku VAT</t>
  </si>
  <si>
    <t>Teletechnika kolizje -  Wartość kosztorysowa robót bez podatku VAT</t>
  </si>
  <si>
    <t xml:space="preserve"> Wartość kosztorysowa robót bez podatku VAT</t>
  </si>
  <si>
    <t>E.1, 5.5 i 5.2</t>
  </si>
  <si>
    <t xml:space="preserve">E.1, 5.5 </t>
  </si>
  <si>
    <t>E.1, 5.4 i 5.2</t>
  </si>
  <si>
    <t>Ułożenie rur osłonowych z HDPE o śr. 160 mm - wraz z kopaniem rowów, nasypaniem warstw piasku do rowów, zasypaniem rowów i wywozem ziemi</t>
  </si>
  <si>
    <t>Ułożenie rur osłonowych z HDPE o śr. 50 mm - wraz z kopaniem rowów, nasypaniem warstw piasku do rowów, zasypaniem rowów i wywozem ziemi</t>
  </si>
  <si>
    <t>E.2, 5. 4 i 5.2</t>
  </si>
  <si>
    <t>Ułożenie rur osłonowych z HDPE o śr. 110 mm (SN&gt;8kN/m2)  - wraz z kopaniem rowów, nasypaniem warstw piasku do rowów, zasypaniem rowów i wywozem ziemi</t>
  </si>
  <si>
    <t>Ułożenie rur osłonowych z HDPE o śr. 75 mm (SN&gt; 8kN/m2) - wraz z kopaniem rowów, nasypaniem warstw piasku do rowów, zasypaniem rowów i wywozem ziemi</t>
  </si>
  <si>
    <t>Ułożenie rur osłonowych z HDPE o śr. 50 mm (SN&gt; 8kN/m2) - wraz z kopaniem rowów, nasypaniem warstw piasku do rowów, zasypaniem rowów i wywozem ziemi</t>
  </si>
  <si>
    <t>E.3, 5.8 i 5.3</t>
  </si>
  <si>
    <r>
      <t xml:space="preserve">Układanie kabli Al o masie do 1.0 kg/m (4x35mm2) w rowach kablowych ręcznie - wraz z kopaniem rowów, nasypaniem warstw piasku do rowów, zasypaniem rowów i wywozem ziemi - </t>
    </r>
    <r>
      <rPr>
        <b/>
        <sz val="10"/>
        <rFont val="Arial"/>
        <family val="2"/>
      </rPr>
      <t>zapasy kablowe</t>
    </r>
  </si>
  <si>
    <t>E.3, 5.8</t>
  </si>
  <si>
    <t>E.3, 5.7 i 5.3</t>
  </si>
  <si>
    <t>Ułożenie rur osłonowych z HDPE o śr. 75 mm (SN&gt; 4kN/m2)- wraz z kopaniem rowów, nasypaniem warstw piasku do rowów, zasypaniem rowów i wywozem ziemi</t>
  </si>
  <si>
    <t>E.3, 5.3</t>
  </si>
  <si>
    <t>E.3, 5.4</t>
  </si>
  <si>
    <t>E.3, 5.5</t>
  </si>
  <si>
    <t>E.3, 5.6</t>
  </si>
  <si>
    <t>E.3, 5.9</t>
  </si>
  <si>
    <t xml:space="preserve">Montaż rozdzielnicy oświetleniowej na fundamencie prefabrykowanym, Uziomy ze stali profilowanej miedziowane o długości 4x4m fi16 R&lt;10 Ohm (metoda wykonania udarowa) wraz z podłączeniem - grunt kat.III, Wylącznik zmierzchowy na szynę TH35 z zew. Sondą, Stycznik modułowy 3z na szynę TH35 (In=63A), Łącznik 0-1-2-3, Wyłącznik instalacyjny B 20A, 1P, Wyłącznik instalacyjny B 6A, 1P,  Rozlącznik izolacyjny na szynie TH 35, 63A 3P, Gniazdo serwisowe 230V, 10A na szynie TH 35, Zegar astronomiczny na szynie TH 35, Rozłącznik izolacyjny z bezpiecznikami gG 16A 3 biegunowy w rozdzielnicach - 9 sztuk, </t>
  </si>
  <si>
    <t xml:space="preserve">Montaż rozdzielnicy oświetleniowej na fundamencie prefabrykowanym, Uziomy ze stali profilowanej miedziowane o długości 4x4m fi16 R&lt;10 Ohm (metoda wykonania udarowa) wraz z podłączeniem - grunt kat.III, Wylącznik zmierzchowy na szynę TH35 z zew. Sondą, Stycznik modułowy 3z na szynę TH35 (In=63A), Łącznik 0-1-2-3, Wyłącznik instalacyjny B 20A, 1P, Wyłącznik instalacyjny B 6A, 1P,  Rozlącznik izolacyjny na szynie TH 35, 63A 3P, Gniazdo serwisowe 230V, 10A na szynie TH 35, Zegar astronomiczny na szynie TH 35, Rozłącznik izolacyjny z bezpiecznikami gG 16A 3 biegunowy w rozdzielnicach - 5 sztuk, </t>
  </si>
  <si>
    <t>E.3, 5.2</t>
  </si>
  <si>
    <t>E.4, 5.5 i 5.2</t>
  </si>
  <si>
    <t>E.4, 5.4 i 5.2</t>
  </si>
  <si>
    <t>Ułożenie rur osłonowych z HDPE o śr. 160 mm (SN&gt;8kN/m2) - wraz z kopaniem rowów, nasypaniem warstw piasku do rowów, zasypaniem rowów i wywozem ziemi</t>
  </si>
  <si>
    <t>Ułożenie rur osłonowych z HDPE o śr. 110 mm (SN&gt;8kN/m2) - wraz z kopaniem rowów, nasypaniem warstw piasku do rowów, zasypaniem rowów i wywozem ziemi</t>
  </si>
  <si>
    <t>Ułożenie rur osłonowych z HDPE o śr. 110 mm (SN&gt;4kN/m2) - wraz z kopaniem rowów, nasypaniem warstw piasku do rowów, zasypaniem rowów i wywozem ziemi</t>
  </si>
  <si>
    <t>Urządzenia rozdzielcze (zestawy wraz z wyposaże-niem:Uziomy ze stali profilowanej miedziowane o długoś-ci 4x4m fi16 R&lt;10 Ohm (metoda wykonania udarowa) wraz z podłączeniem - grunt kat.III), szer. 400 mm na fundamencie prefabrykowanym, Rozłącznik izolacyjny z bezpiecznikami gG 40A 3 biegunowy, Wylącznik RCD na szynie TH 35, 63A/0,03A 4P , Rozlącznik izolacyjny na szynie TH 35, 80A 3P, Wylącznik zmierzchowy na szynę TH35 z zew. sondą, Rozłącznik izolacyjny z bezpiecznikami gG1 6A 1-biegunowy - 26 sztuk, Stycznik modułowy 3z na szynę TH35, Ogranicznik przepięć na szynie TH 35 kl.C 4P</t>
  </si>
  <si>
    <t>Urządzenia rozdzielcze (zestawy wraz z wyposaże-niem) szer. 260 mm na fundamencie prefabrykowanym, Rozłącznik izolacyjny z bezpiecznikami gG1 6A 1-biegunowy - 9 sztuk, Uziomy ze stali profilowanej miedziowane o długoś-ci 4x4m fi16 R&lt;10 Ohm (metoda wykonania udarowa) wraz z podłączeniem - grunt kat.III, Wylącznik RCD na szynie TH 35, 25A/0,03A 2P, Rozlącznik izolacyjny na szynie TH 35, 25A 1P, Wylącznik zmierzchowy na szynę TH35 z zew. sondą, Stycznik modułowy 2z na szynę TH35, Ogranicznik przepięć na szynie TH 35 kl.C 2P</t>
  </si>
  <si>
    <t>E.5, 5.5 i 5.2</t>
  </si>
  <si>
    <t>E.5, 5.4 i 5.2</t>
  </si>
  <si>
    <t>Ułożenie rur osłonowych z HDPE o śr. 160 mm (SN &gt; 8 kN/m2)- wraz z kopaniem rowów, nasypaniem warstw piasku do rowów, zasypaniem rowów i wywozem ziemi</t>
  </si>
  <si>
    <t>Ułożenie rur osłonowych z HDPE o śr. 160 mm (SN &gt; 4 kN/m2)- wraz z kopaniem rowów, nasypaniem warstw piasku do rowów, zasypaniem rowów i wywozem ziemi</t>
  </si>
  <si>
    <t>Ułożenie rur osłonowych z HDPE o śr. 110 mm (SN &gt; 8 kN/m2)- wraz z kopaniem rowów, nasypaniem warstw piasku do rowów, zasypaniem rowów i wywozem ziemi</t>
  </si>
  <si>
    <t>Ułożenie rur osłonowych z HDPE o śr. 110 mm (SN &gt; 4 kN/m2)- wraz z kopaniem rowów, nasypaniem warstw piasku do rowów, zasypaniem rowów i wywozem ziemi</t>
  </si>
  <si>
    <t>Zabezpieczenie istniejących kabli rurami osłonowymi dwudzielnymi z HDPE o śr. 225 mm- wraz z kopaniem rowów, nasypaniem warstw piasku do rowów, zasypaniem rowów i wywozem ziemi</t>
  </si>
  <si>
    <t>Zabezpieczenie istniejących kabli rurami osłonowymi dwudzielnymi z HDPE o śr. 160 mm- wraz z kopaniem rowów, nasypaniem warstw piasku do rowów, zasypaniem rowów i wywozem ziemi</t>
  </si>
  <si>
    <t>Zabezpieczenie istniejących kabli rurami osłonowymi dwudzielnymi z HDPE o śr. 58 mm- wraz z kopaniem rowów, nasypaniem warstw piasku do rowów, zasypaniem rowów i wywozem ziemi</t>
  </si>
  <si>
    <t>8. Elektroenergetyka Wartość kosztorysowa robót bez podatku VAT</t>
  </si>
  <si>
    <t>10. MAŁA ARCHITEKTURA</t>
  </si>
  <si>
    <t>Wykopy nieumocnione o ścianach pionowych wykonywane wewnątrz budynku z odrzuceniem na odległość do 3 m.</t>
  </si>
  <si>
    <t>9.2. INSTALACJE SANITARNE</t>
  </si>
  <si>
    <t>9.3. WYPOSAŻENIE ELEKTROENERGETYCZNE</t>
  </si>
  <si>
    <t>9.4. PODSTACJA TRAKCYJNA. INSTALACJE ELEKTRYCZNE</t>
  </si>
  <si>
    <t>9. Podstacja trakcyjna Wartość kosztorysowa robót bez podatku VAT</t>
  </si>
  <si>
    <t>Montaż szafki pośredniej zasilania (SPZ) wraz z wykopem pod fundament prefabrykowany oraz ręcznym ułożeniem kabli YKY 3x10mm2 i YKY 3x6mm2 w fundamentach, złączu kablowym,  szafce pośredniej zasilania (SPZ) i sterowniku, zarobieniem na sucho końca kabla YKY 3x6mm2 i ułożeniem przewodu LgY 16mm2 w szafce SZP i fundamencie</t>
  </si>
  <si>
    <t>Montaż uziomów poziomych przy głębokości wykopu 0.6 m  z mechanicznym pogrążaniem uziomów pionowych prętowych w gruncie kat. III wraz z pierwszym pomiarem uziemienia ochronnego</t>
  </si>
  <si>
    <t>Sprawdzenie i pomiar kompletnego 1-fazowego obwodu elektrycznego niskiego napięcia wraz z sprawdzeniem samoczynnego wyłączania zasilania (pierwsza i następna próba)</t>
  </si>
  <si>
    <t xml:space="preserve">Mechaniczne stawianie słupa sygnalizacji świetlnej o masie do 150 kg w gruncie kat.IV.
Montaż tabliczki łączeniowej i wysięgnika rurowego (l=4,0m)  o ciężarze do 100 kg na słupie sygnalizacji świetlnej
</t>
  </si>
  <si>
    <t xml:space="preserve">Mechaniczne stawianie słupa sygnalziacji świetlnej o masie do 260 kg w gruncie kat.IV
Montaż tabliczki łączeniowej w słupie sygnalizacji świetlnej i wysięgnika rurowego (l=6,5m) o ciężarze  do 150kg na słupie sygnalizacji świetlnej
</t>
  </si>
  <si>
    <t>Wykopy ręczne o głębokości do 1,0 m w gruncie kat. III wraz z zasypaniem dla masztu sygnalizacji świetlnej i wywozem ziemi samochodami samowyładowczymi na odległość 1 i każdy następny km grunt.kat. III</t>
  </si>
  <si>
    <t>Montaż tabliczki łączeniowej w maszcie sygnalizacji świetlnej z fundamentem prefabrykowanym</t>
  </si>
  <si>
    <t>Montaż wspornika do latarni sygnalziacyjnej 3x300mm na wysięgniku/ryglu bramy</t>
  </si>
  <si>
    <t>Montaż latarni sygnalizacyjnej  3x300mm LED kołowej ogólnej lub kierunkowej na wysięgniku</t>
  </si>
  <si>
    <t>Montaż latarni sygnalizacyjnej 3x300mm LED kołowej ogólnej lub kierunkowej wraz z konsolami</t>
  </si>
  <si>
    <t>Montaż latarni sygnalizacyjnej 3x200mm LED autobusowej, tramwajowej z kierunkiem, 2x200mm LED pieszej z sygnalizatorem akustycznym (dźwiękowe), pieszej z sygnalizatorem akustycznym nadającym komunikaty słowne, rowerowej, 1x200mm LED ostrzegawczej</t>
  </si>
  <si>
    <t>Układanie przewodu LgYd 2,5mm2 w rowku wyciętym piłą nawierzchni bitumicznych na gł. 6cm dla ułożenia pętli indukcyjnej, ręczne wykonanie otworów w krawężniku betonowym o objętości do 0.1 dm3, wypełnienie masą zalewową w nawierzchni drogi rowka dla petli indukcyjnej, montaż w rowie mufy przelotowej z rury termokurczliwej</t>
  </si>
  <si>
    <t>Przewody izolowane jednożyłowe o przekroju żyły do 2.5 mm2 wciągane do rur o śr. do 20mm w podłożu różnym od betonowego w gotowych bruzdach wyciętych piłą nawierzchni bitumicznych na gł. 6 cm. Zarobienie bruzdy w nawierzchni drogi dla pętli indukcyjnej. Montaż w rowach mufy przelotowej z rury termokurczliwej</t>
  </si>
  <si>
    <t>Przewody izolowane jednożyłowe o przekroju żyły do 2.5 mm2 wciągane do rur o śr. do 20 mm w podłożu różnym od betonowego w gotowych bruzdach, wykonanych ręcznie, zbrojonych siatką stalową. Zalanie pętli betonem w deskowaniu - ręczne układanie betonu. Ręczne wykonanie zasypki z tłucznia – wypełnienie. Montaż w rowie mufy przelotowej z rury termokurczliwej</t>
  </si>
  <si>
    <t>Przewody izolowane jednożyłowe o przekroju żyły do 2.5 mm2 wciągane do rur o śr.do 25 mm w podłożu różnym od betonowego w gotowych bruzdach, bez zaprawiania bruzd. Montaż w rowie mufy przelotowej z rury termokurczliwej</t>
  </si>
  <si>
    <t>Projektowanie logiki sterowania i programowanie sterownika AsterIT pracującego w koordynacji, montaż szaf sterowniczych sygnalizacji ulicznej  na gotowym fundamencie, podłączenie przewodu DY 4mm2 pod zacisk. Obróbka kabli YKY 5x1,5mm2, 4x1,5mm2, 3x1,5mm2,  6x1,0mm2, przewodu XzTKMpw 2x2x0,8mm. Uruchomienie sygnalizacji na skrzyżowani w zakresie do 24 grup sygnalizacyjnych</t>
  </si>
  <si>
    <t>Badanie uziemienia ochronnego - pomiar pierwszy, następny. Pierwszy i następny pomiar skuteczności ochrony przeciwporażeniowej</t>
  </si>
  <si>
    <t>Montaż latarni sygnalizacyjnej 3x300mm LED ogólnej z konsolą</t>
  </si>
  <si>
    <t>Montaż latarni sygnalizacyjnej  3x100mm (małogabarytowej) z konsolą</t>
  </si>
  <si>
    <t>Montaż latarni sygnalizacyjnej 3x200mm LED autobusowej,2x200mm LED pieszej z sygnalizatorem akustycznym (dźwiękowe) na maszcie/słupie, pieszej z sygnalizatorem akustycznym nadającym komunikaty słowne,  rowerowej z konsolami</t>
  </si>
  <si>
    <t>Montaż na maszcie wsporników i detektora ruchu</t>
  </si>
  <si>
    <t>Projektowanie logiki sterowania i programowanie sterownika AsterIT pracującego w koordynacji, montaż szaf sterowniczych sygnalizacji ulicznej  na gotowym fundamencie, podłączenie przewodu DY 4mm2 pod zacisk. Obróbka kabli YKY 5x1,5mm2, 4x1,5mm2, 3x1,5mm2,  6x1,0mm2, przewodu XzTKMpw 2x2x0,8mm. Uruchomienie sygnalizacji na skrzyżowani w zakresie do 18 grup sygnalizacyjnych</t>
  </si>
  <si>
    <t xml:space="preserve">Mechaniczne stawianie słupa sygnalziacji świetlnej o masie do 300 kg w gruncie kat.IV
Montaż tabliczki łączeniowej w słupie sygnalizacji świetlnej i rygla bramowego o ciężarze  do 200kg na słupach bramowych sygnalizacji świetlnej
</t>
  </si>
  <si>
    <t>Montaż latarni sygnalizacyjnej 2x200mm LED tramwajowej, pieszej z sygnalizatorem akustycznym (dźwiękowe), pieszej z sygnalizatorem akustycznym  nadającym komunikaty słowne,  rowerowej,  pieszo-rowerowej,  1x200mm LED strzałka jazdy warunkowej</t>
  </si>
  <si>
    <t>Montaż na maszcie wspornika i detektora ruchu</t>
  </si>
  <si>
    <t xml:space="preserve">Mechaniczne stawianie słupa sygnalziacji świetlnej o masie do 300 kg w gruncie kat.IV
Montaż tabliczki łączeniowej w słupie sygnalizacji świetlnej i rygla bramowego o ciężarze  do 250kg na słupach bramowych sygnalizacji świetlnej
</t>
  </si>
  <si>
    <t>Montaż latarni sygnalizacyjnej 3x300 LED kołowej ogólnej lub kierunkowej na wysięgniku</t>
  </si>
  <si>
    <t>Przewody izolowane jednożyłowe o przekroju żyły do 2.5 mm2 wciągane do rur o śr.do 20 mm w podłożu różnym od betonowego w gotowych bruzdach, bez zaprawiania bruzd. Montaż w rowie mufy przelotowej z rury termokurczliwej</t>
  </si>
  <si>
    <t xml:space="preserve">Ręczne układanie kabla YKY 3x10mm2 w rowach kablowych z ręcznym kopaniem rowów dla kabli o głębokości do 0,6 m i szer. dna do 0,4 m w gruncie kat. III, nasypaniem warstwy piasku grubości 0.1 m na dno rowu kablowego o szer.do 0.4 m i ręcznym zasypaniem rowów dla kabli w gruncie kat. III </t>
  </si>
  <si>
    <t xml:space="preserve">Ręczne wciąganie kabla YKY 3x10mm2 w wolny otwór kanalizacji kablowej z zarobieniem na sucho końca kabla YKY 3x10mm2 </t>
  </si>
  <si>
    <t>Montaż latarni sygnalizacyjnej 3x300mm LED kołowej ogólnej wraz z konsola</t>
  </si>
  <si>
    <t>Montaż latarni sygnalizacyjnej 2x200mm LED pieszej z sygnalizatorem akustycznym (dźwiękowe),rowerowej wraz z konsolą</t>
  </si>
  <si>
    <t>Układanie kabli Al o masie do 3.0 kg/m (1x630mm2) w rowach kablowych ręcznie - wraz z kopaniem rowów, nasypaniem warstw piasku do rowów, zasypaniem rowów i wywozem ziemi wraz z końcówkami kablowymi (długość trasowa)</t>
  </si>
  <si>
    <r>
      <t xml:space="preserve">Układanie kabli Al o masie do 3.0 kg/m (1x630mm2) w rowach kablowych ręcznie - wraz z kopaniem rowów, nasypaniem warstw piasku do rowów, zasypaniem rowów i wywozem ziemi wraz z końcówkami kablowymi - </t>
    </r>
    <r>
      <rPr>
        <b/>
        <sz val="10"/>
        <rFont val="Arial"/>
        <family val="2"/>
      </rPr>
      <t>zapasy kabli</t>
    </r>
  </si>
  <si>
    <t>Układanie kabli Al o masie do 3.0 kg/m (1x630mm2) w rurach, pustakach lub kanałach za-mkniętych wraz z końcówkami kablowymi</t>
  </si>
  <si>
    <t>Układanie kabli Cu o masie do 2.0 kg/m (1x120mm2) w rurach, pustakach lub kanałach za-mkniętych wraz z końcówkami kablowymi</t>
  </si>
  <si>
    <t>Układanie kabli Al o masie do 3.0 kg/m (1x630mm2) w rurach montowanych na słupie wraz z końcówkami kablowymi</t>
  </si>
  <si>
    <t>Układanie kabli zasilających i sterowniczych o masie do 1.0 kg/m (LgY 1x1,5mm2) w rurach</t>
  </si>
  <si>
    <t>Układanie kabli zasilających i sterowniczych o masie do 1.0 kg/m (OWY 5x2,5mm2) w rurach</t>
  </si>
  <si>
    <t>Układanie kabli zasilających i sterowniczych o masie do 1.0 kg/m (YStY 8x1,5mm2) w rurach</t>
  </si>
  <si>
    <t>Układanie kabli Cu o masie do 2.0 kg/m (1x120mm2) w rurach, pustakach lub kanałach zamkniętych (długość trasowa)</t>
  </si>
  <si>
    <r>
      <t xml:space="preserve">Układanie kabli Cu o masie do 2.0 kg/m (1x120mm2) w rurach, pustakach lub kanałach zamkniętych - </t>
    </r>
    <r>
      <rPr>
        <b/>
        <sz val="10"/>
        <rFont val="Arial"/>
        <family val="2"/>
      </rPr>
      <t>zapasy kablowe</t>
    </r>
  </si>
  <si>
    <t>Układanie kabli o masie do 0.5 kg/m (NSGAFOU 1x16mm2 -3kV) w rurach  (długość trasowa)</t>
  </si>
  <si>
    <r>
      <t xml:space="preserve">Układanie kabli o masie do 0.5 kg/m (NSGAFOU 1x16mm2 -3kV) w rurach - </t>
    </r>
    <r>
      <rPr>
        <b/>
        <sz val="10"/>
        <rFont val="Arial"/>
        <family val="2"/>
      </rPr>
      <t>zapasy kablowe</t>
    </r>
  </si>
  <si>
    <t>Układanie kabli o masie do 0.5 kg/m (NSGAFOU 1x2,5mm2 -3kV) w rurach  (długość trasowa)</t>
  </si>
  <si>
    <r>
      <t>Układanie kabli o masie do 0.5 kg/m (NSGAFOU 1x2,5mm2 -3kV) w rurach -</t>
    </r>
    <r>
      <rPr>
        <b/>
        <sz val="10"/>
        <rFont val="Arial"/>
        <family val="2"/>
      </rPr>
      <t xml:space="preserve"> zapasy kablowe</t>
    </r>
  </si>
  <si>
    <t>Układanie kabli Cu o masie do 0.5 kg/m (4x1, 5mm2) w rurach  (długość trasowa)</t>
  </si>
  <si>
    <r>
      <t xml:space="preserve">Układanie kabli Cu o masie do 0.5 kg/m (4x1, 5mm2) w rurach - </t>
    </r>
    <r>
      <rPr>
        <b/>
        <sz val="10"/>
        <rFont val="Arial"/>
        <family val="2"/>
      </rPr>
      <t>zapasy kablowe</t>
    </r>
  </si>
  <si>
    <t>Układanie kabli Cu o masie do 0.5 kg/m (3x2, 5mm2) w rurach  (długość trasowa)</t>
  </si>
  <si>
    <r>
      <t>Układanie kabli Cu o masie do 0.5 kg/m (3x2, 5mm2) w rurach -</t>
    </r>
    <r>
      <rPr>
        <b/>
        <sz val="10"/>
        <rFont val="Arial"/>
        <family val="2"/>
      </rPr>
      <t xml:space="preserve"> zapasy kablowe</t>
    </r>
  </si>
  <si>
    <t>Układanie kabli Cu o masie do 0.5 kg/m (5x1, 5mm2) w rurach  (długość trasowa)</t>
  </si>
  <si>
    <r>
      <t xml:space="preserve">Układanie kabli Cu o masie do 0.5 kg/m (5x1, 5mm2) w rurach - </t>
    </r>
    <r>
      <rPr>
        <b/>
        <sz val="10"/>
        <rFont val="Arial"/>
        <family val="2"/>
      </rPr>
      <t>zapasy kablowe</t>
    </r>
  </si>
  <si>
    <t>Układanie kabli sterowniczych ekranowanych o masie do 0.5 kg/m (JZ-600-Y-CY 3G0,5) w rurach  (długość trasowa)</t>
  </si>
  <si>
    <r>
      <t xml:space="preserve">Układanie kabli sterowniczych ekranowanych o masie do 0.5 kg/m (JZ-600-Y-CY 3G0,5) w rurach  - </t>
    </r>
    <r>
      <rPr>
        <b/>
        <sz val="10"/>
        <rFont val="Arial"/>
        <family val="2"/>
      </rPr>
      <t>zapasy kablowe</t>
    </r>
  </si>
  <si>
    <t>Układanie kabli telekomunikacyjnych o masie do 0.5 kg/m (A-2Y(L)2YV 1x4x2,5mm2) w rurach  (długość trasowa)</t>
  </si>
  <si>
    <r>
      <t>Układanie kabli telekomunikacyjnych o masie do 0.5 kg/m (A-2Y(L)2YV 1x4x2,5mm2) w rurach -</t>
    </r>
    <r>
      <rPr>
        <b/>
        <sz val="10"/>
        <rFont val="Arial"/>
        <family val="2"/>
      </rPr>
      <t xml:space="preserve"> zapasy kablowe</t>
    </r>
  </si>
  <si>
    <t>Układanie kabli Al o masie do 2.0 kg/m (4x70mm2) w rowach kablowych ręcznie - wraz z kopaniem rowów, nasypaniem warstw piasku do rowów, zasypaniem rowów i wywozem ziemi - długość trasowa</t>
  </si>
  <si>
    <r>
      <t xml:space="preserve">Układanie kabli Al o masie do 2.0 kg/m (4x70mm2) w rowach kablowych ręcznie - wraz z kopaniem rowów, nasypaniem warstw piasku do rowów, zasypaniem rowów i wywozem ziemi - </t>
    </r>
    <r>
      <rPr>
        <b/>
        <sz val="10"/>
        <rFont val="Arial"/>
        <family val="2"/>
      </rPr>
      <t>zapasy kablowe</t>
    </r>
  </si>
  <si>
    <t>Układanie kabli Al o masie do 1.0 kg/m (4x35mm2) w rowach kablowych ręcznie - wraz z kopaniem rowów, nasypaniem warstw piasku do rowów, zasypaniem rowów i wywozem ziemi - długość trasowa</t>
  </si>
  <si>
    <t>Przecisk hydrauliczny z powrotnym wciąganiem dla rur HDPE o śr.75 mm pod drogami i torami prostoliniowo wraz z wykopami pionowymi ręcznymi dla urządzeń przeciskowych (wraz z zasypaniem)</t>
  </si>
  <si>
    <t>Sprawdzenie i pomiar 1-fazowego obwodu elektrycznego niskiego napięcia (ochrona przeciwporażeniowa, rezystancja uziemienia, natężenie oświetlenia)</t>
  </si>
  <si>
    <t>Układanie kabli Al o masie do 1.0 kg/m (YAKY 4x35mm2) w rurach (długość trasowa)</t>
  </si>
  <si>
    <r>
      <t xml:space="preserve">Układanie kabli Al o masie do 1.0 kg/m (YAKY 4x35mm2) w rurach - </t>
    </r>
    <r>
      <rPr>
        <b/>
        <sz val="10"/>
        <rFont val="Arial"/>
        <family val="2"/>
      </rPr>
      <t>zapasy kabli</t>
    </r>
  </si>
  <si>
    <t>Układanie kabli SN o masie do 2.0 kg/m Al ( XRUHAKXS 1x120mm2) w rowach kablowych ręcznie - wraz z kopaniem rowów, nasypaniem warstw piasku do rowów, zasypaniem rowów i wywozem ziemi (długość trasowa)</t>
  </si>
  <si>
    <t>Układanie kabli SN o masie do 2.0 kg/m Al ( XRUHAKXS 1x120mm2) w rowach kablowych ręcznie - wraz z kopaniem rowów, nasypaniem warstw piasku do rowów, zasypaniem rowów i wywozem ziemi - zapasy kabli</t>
  </si>
  <si>
    <t>Układanie kabli SN o masie do 2.0 kg/m Al (XRUHAKXS 1x120mm2) w rurach, pustakach lub kanałach za-mkniętych (długość trasowa)</t>
  </si>
  <si>
    <t>Układanie kabli SN o masie do 2.0 kg/m Al (XRUHAKXS 1x120mm2) w rurach, pustakach lub kanałach za-mkniętych - zapasy kabli</t>
  </si>
  <si>
    <t>Układanie kabli Al o masie do 1.0 kg/m ( YAKY 2x25mm2) w rurach (długość trasowa)</t>
  </si>
  <si>
    <t>Układanie kabli Al o masie do 1.0 kg/m ( YAKY 2x25mm2) w rurach - zapasy kabli</t>
  </si>
  <si>
    <t>Układanie kabli Cu o masie do 0.5 kg/m (YKY 3x2, 5mm2) w rurach (długość trasowa)</t>
  </si>
  <si>
    <t>Układanie kabli Cu o masie do 0.5 kg/m (YKY 3x2, 5mm2) w rurach - zapasy kabli</t>
  </si>
  <si>
    <t>Przecisk hydrauliczny z powrotnym wciąganiem dla rur HDPE o śr.160 mm pod drogami i torami prostoliniowowraz z wykapami pionowymi dla urządzeń przeciskowych (wraz z zasypaniem)</t>
  </si>
  <si>
    <t>Układanie kabli o masie do 3.0 kg/m ( NAY2Y-J 4x150mm2) w rowach kablowych ręcznie - wraz z kopaniem rowów, nasypaniem warstw piasku do rowów, zasypaniem rowów i wywozem ziemi - długość trasowa</t>
  </si>
  <si>
    <r>
      <t xml:space="preserve">Układanie kabli o masie do 3.0 kg/m ( NAY2Y-J 4x150mm2) w rowach kablowych ręcznie - wraz z kopaniem rowów, nasypaniem warstw piasku do rowów, zasypaniem rowów i wywozem ziemi - </t>
    </r>
    <r>
      <rPr>
        <b/>
        <sz val="10"/>
        <rFont val="Arial"/>
        <family val="2"/>
      </rPr>
      <t>zapasy kabli</t>
    </r>
  </si>
  <si>
    <t>Układanie kabli SN (12/20kV) o masie do 2.5 kg/m (NA2XS(F)2Y 1x240mm2) w rowach kablowych ręcznie - wraz z kopaniem rowów, nasypaniem warstw piasku do rowów, zasypaniem rowów i wywozem ziemi - długość trasowa</t>
  </si>
  <si>
    <r>
      <t xml:space="preserve">Układanie kabli SN (12/20kV) o masie do 2.5 kg/m (NA2XS(F)2Y 1x240mm2) w rowach kablowych ręcznie - wraz z kopaniem rowów, nasypaniem warstw piasku do rowów, zasypaniem rowów i wywozem ziemi - </t>
    </r>
    <r>
      <rPr>
        <b/>
        <sz val="10"/>
        <rFont val="Arial"/>
        <family val="2"/>
      </rPr>
      <t>zapasy kabli</t>
    </r>
  </si>
  <si>
    <t>Układanie kabli SN (12/20kV) o masie do 2.0 kg/m (NA2XS(F)2Y 1x150mm2) w rowach kablowych ręcznie - wraz z kopaniem rowów, nasypaniem warstw piasku do rowów, zasypaniem rowów i wywozem ziemi - długość trasowa</t>
  </si>
  <si>
    <r>
      <t xml:space="preserve">Układanie kabli SN (12/20kV) o masie do 2.0 kg/m (NA2XS(F)2Y 1x150mm2) w rowach kablowych ręcznie - wraz z kopaniem rowów, nasypaniem warstw piasku do rowów, zasypaniem rowów i wywozem ziemi - </t>
    </r>
    <r>
      <rPr>
        <b/>
        <sz val="10"/>
        <rFont val="Arial"/>
        <family val="2"/>
      </rPr>
      <t>zpasy kabli</t>
    </r>
  </si>
  <si>
    <t>Układanie kabli Al o masie do 3.0 kg/m ( NAY2Y-J 4x150mm2) w rurach, pustakach lub kanałach za-mkniętych</t>
  </si>
  <si>
    <t>Układanie kabli SN (12/20kV) o masie do 2.0 kg/m (NA2XS(F)2Y 1x240mm2) w rurach, pustakach lub kanałach zamkniętych</t>
  </si>
  <si>
    <t>Układanie kabli SN (12/20kV) o masie do 2.0 kg/m (NA2XS(F)2Y 1x150mm2) w rurach, pustakach lub kanałach zamkniętych</t>
  </si>
  <si>
    <t>Urządzenia i instalacje
elektryczne 9.3 cz. P3</t>
  </si>
  <si>
    <t>Montaż 8 polowej rozdzielnicy średniego napięcia RSN wraz z transformatorem potrzeb własnych</t>
  </si>
  <si>
    <t xml:space="preserve">Montaż 10 polowej rozdzielnicy prądu stałego RPS </t>
  </si>
  <si>
    <t>Montaż zespołów prostownikowych</t>
  </si>
  <si>
    <t>Montaż tablicy licznikowej TL1</t>
  </si>
  <si>
    <t>Montaż szafy obiektowej telemechaniki</t>
  </si>
  <si>
    <t>Urządzenia i instalacje elektryczne 9.3 cz P3</t>
  </si>
  <si>
    <t>Montaż kamer TVU zewnętrznych wraz z  próbami pomontażowymi</t>
  </si>
  <si>
    <t>Montaż kamer TVU wewmętrznych wraz z próbami pomontażowymi</t>
  </si>
  <si>
    <t>Listwy elektroinstalacyjne z PCW o szerokości podstawy 20 mm (naścienne, przypodłogowe i ścienne) przykręcane do cegły</t>
  </si>
  <si>
    <t>Listwy elektroinstalacyjne z PCW o szerokości podstawy 25mm (naścienne, przypodłogowe i ścienne) przykręcane do cegły</t>
  </si>
  <si>
    <t>Kanał instalacyjny z PCW o szerokości podstawy  60 mm - podłoże inne niż betonowe</t>
  </si>
  <si>
    <t>Kanał instalacyjny z PCW o szerokości podstawy 60 mm</t>
  </si>
  <si>
    <t xml:space="preserve">Kanał instalacyjny z PCW o szerokości podstawy 110 mm </t>
  </si>
  <si>
    <t>Montaż przepustów rurowych w ścianie  - rura grubościenna PCV 110</t>
  </si>
  <si>
    <t>Montaż przepustów rurowych w ścianie - rura grubościenna PCV 160</t>
  </si>
  <si>
    <t>Montaż przepustów rurowych w stropie - rura grubościenna PCV 160</t>
  </si>
  <si>
    <t>Podłączenie przewodów pojedynczych o przekroju żyły do 240 mm2 pod zaciski lub bolce
- kabel typu 3GKW 1x150mm2; 0,9kV - 6m</t>
  </si>
  <si>
    <t>Próby pomontażowe rozdzielnicy średniego napięcia RSN</t>
  </si>
  <si>
    <t>Próby pomontażowe rozdzielnicy prądu stałego RPS</t>
  </si>
  <si>
    <t>Próby pomontażowe zespołu prostownikowego</t>
  </si>
  <si>
    <t>Badania pomontażowe linii kablowych</t>
  </si>
  <si>
    <t>Montaż podstaw sufitowych</t>
  </si>
  <si>
    <t>Montaż ceowników</t>
  </si>
  <si>
    <t xml:space="preserve">Przykręcanie do gotowych otworów korytek 'U575' szerokości 100mm (korytko 50H50)
</t>
  </si>
  <si>
    <t>Rury winidurowe o śr. 50 mm układane n.t. na podłożu innym niż beton</t>
  </si>
  <si>
    <t>Listwy elektroinstalacyjne z PCW o szerokości podstawy 40mm (naścienne, przypodłogowe i ścienne) przykręcane do cegły</t>
  </si>
  <si>
    <t>Listwy elektroinstalacyjne z PCW o szerokości podstawy 60mm (naścienne, przypodłogowe i ścienne) przykręcane do cegły</t>
  </si>
  <si>
    <t>Montaż tablic tablica TO  i TG</t>
  </si>
  <si>
    <t>Montaż opraw na wysięgnikach rurowych na ścianie</t>
  </si>
  <si>
    <t>Montaż łącznika 1-bieg.; IP44; 10A; 250V p/t</t>
  </si>
  <si>
    <t>Montaż łącznika schodowego IP44;10A; 250V n/t</t>
  </si>
  <si>
    <t xml:space="preserve">Sprawdzenie samoczynnego wyłączania zasilania </t>
  </si>
  <si>
    <t>Montaż przetwornika wilgotności i temperatury</t>
  </si>
  <si>
    <t xml:space="preserve">Montaż urządzeń grzewczych o masie do 10kg:
- promiennik 1,2kW 230V - 6 szt.
- grzejnik elektryczny ścienny 1,5kW, 230V - 1 szt.
-grzejnik elektryczny łazienkowy ścienny o mocy 1,5kW 230V z teromostatem - 1 szt.
- przepływowy ogrzewacz wody 4,4kW 230V - 1 szt.
</t>
  </si>
  <si>
    <t>Montaż siłownika ze stykiem pomocniczym</t>
  </si>
  <si>
    <t>Montaż modułowej centrali alarmowej do 64 linii dozorowych wraz z podłączeniem, uruchomieniem i sprawdzeniem linii dozorowych</t>
  </si>
  <si>
    <t>Przewody uziemiające i wyrównawcze w budynkach mocowane na wspornikach ściennych na podłożu innym niż drewno - bednarka FeZn 30x4mm</t>
  </si>
  <si>
    <t>Przewody uziemiające i wyrównawcze w kanałach z mocowaniem uchwytów - bednarka FeZn 30x4mm</t>
  </si>
  <si>
    <t>Złącza kontrolne łączące bednarkę z bednarką</t>
  </si>
  <si>
    <t>Badania i pomiary instalacji uziemiającej</t>
  </si>
  <si>
    <t>Przewody instalacji odgromowej nienaprężane pionowe mocowane na wspornikach wstrzeliwanych - drut ocynkowany o średnicy 8mm</t>
  </si>
  <si>
    <t>Przewody instalacji odgromowej nienaprężane poziome mocowane na wspornikach obsadzanych - drut ocynkowany o średnicy 8mm</t>
  </si>
  <si>
    <t>Montaż masztów wolnostojących (iglice 3m)</t>
  </si>
  <si>
    <t xml:space="preserve">Badania i pomiary instalacji piorunochronnej </t>
  </si>
  <si>
    <t xml:space="preserve">Zainstalowanie gniazda wtykowego do aparatów telefonicznych </t>
  </si>
  <si>
    <t>Układanie kabli o masie do 0.5 kg/m w rurach, pustakach lub kanałach zamkniętych:
- YTKSY 3x2x0,5mm2</t>
  </si>
  <si>
    <t>Sprawdzenie samoczynnego wyłączenia zasilania - następna próba działania wyłącznika różnicowoprądowego</t>
  </si>
  <si>
    <t>Nr pozycji</t>
  </si>
  <si>
    <t>5.2 KNR 505/102/1 Zainstalowanie, stojak o masie do 100 kg</t>
  </si>
  <si>
    <t>1.4.6 Wykonanie przepustów pod drogami i torami, prostoliniowo, przeciskiem hydraulicznym, z powrotnym wciąganiem rur (kategoria gruntu III-IV), dodatek za każdy 1·m długości ponad 10·m, rura HDPE 110·mm</t>
  </si>
  <si>
    <t>Montaż szafki pośredniej zasilania (SPZ) wraz z wykopem pod fundament prefabrykowany oraz ręcznym ułożeniem kabli YKY 2x10mm2 i YKY 3x6mm2 w fundamentach, złączu kablowym,  szafce pośredniej zasilania (SPZ) i sterowniku, zarobieniem na sucho końca kabla YKY 3x6mm2 i ułożeniem przewodu LgY 16mm2 w szafce SZP i fundamencie</t>
  </si>
  <si>
    <t>Ręczne wciąganie kabla YKY 2x10mm2 do kanalizacji kablowej w otwór wolny z zarobieniem na sucho końca kabla</t>
  </si>
  <si>
    <t>Ręczne układanie kabla YKY 2x10mm2 w rowach kablowych z ręcznym kopaniem rowów dla kabli o głębokości do 0,6 m i szer. dna do 0,4 m w gruncie kat. III, nasypaniem warstwy piasku grubości 0.1 m na dno rowu kablowego o szer.do 0.4 m i ręcznym zasypaniem rowów dla kabli w gruncie kat. III</t>
  </si>
  <si>
    <t>Budowa studni kablowej SKR-1 (czteroelemetowej) prefabrykowanej w gruncie kat.III</t>
  </si>
  <si>
    <t>Pogłębienie o 20 cm studni kablowych SKR-1 z prefabrykatów w gruncie kat. III</t>
  </si>
  <si>
    <t>Budowa studni kablowej SK-1, kategoria gruntu III</t>
  </si>
  <si>
    <t xml:space="preserve">Mechaniczne stawianie słupa sygnalziacji świetlnej o masie do 260 kg w gruncie kat.IV
Montaż tabliczki łączeniowej w słupie sygnalizacji świetlnej i wysięgnika rurowego (l=6,0m) o ciężarze  do 150kg na słupie sygnalizacji świetlnej
</t>
  </si>
  <si>
    <t>Montaż szafki pośredniej zasilania (SPZ) wraz z wykopem pod fundament prefabrykowany oraz ręcznym ułożeniem kabla YKY 3x6mm2 w fundamentach,  szafce pośredniej zasilania (SPZ) i sterowniku, zarobieniem na sucho końca kabla YKY 3x6mm2 i ułożeniem przewodu LgY 16mm2 w szafce SZP i fundamencie</t>
  </si>
  <si>
    <t xml:space="preserve">Ręczne kopanie rowów dla kabli o głębokości do 0,6 m i szer. dna do 0,4 m w gruncie kat. III, nasypaniem warstwy piasku grubości 0.1 m na dno rowu kablowego o szer.do 0.4 m i ręcznym zasypaniem rowów dla kabli w gruncie kat. III </t>
  </si>
  <si>
    <t>Budowa studni kablowej SK-1, w gruncie kat. III</t>
  </si>
  <si>
    <t>Projektowanie logiki sterowania i programowanie sterownika AsterIT pracującego w koordynacji, montaż szaf sterowniczych sygnalizacji ulicznej  na gotowym fundamencie, podłączenie przewodu DY 4mm2 pod zacisk. Obróbka kabli YKY 5x1,5mm2, 4x1,5mm2, 3x1,5mm2,  6x1,0mm2, przewodu XzTKMpw 2x2x0,8mm. Uruchomienie sygnalizacji na skrzyżowani w zakresie do 14 grup sygnalizacyjnych</t>
  </si>
  <si>
    <t>Ręczne kopanie rowów dla kabli o głębokości do 0,6 m i szer. dna do 0,4 m w gruncie kat. III, nasypanie warstwy piasku grubości 0.1 m na dno rowu kablowego o szer.do 0.4 m i ręcznym zasypaniem rowów dla kabli w gruncie kat. III</t>
  </si>
  <si>
    <t>Wymiana pokryw studni kablowej SKR-1/SK-1</t>
  </si>
  <si>
    <t xml:space="preserve">Mechaniczne stawianie słupa sygnalziacji świetlnej o masie do 260 kg w gruncie kat.IV
Montaż tabliczki łączeniowej w słupie sygnalizacji świetlnej i wysięgnika rurowego (I=5,0m)o ciężarze  do 150kg na słupie sygnalizacji świetlnej
</t>
  </si>
  <si>
    <t xml:space="preserve">Mechaniczne stawianie słupów oświetleniowych o masie do 480 kg w gruncie kat.IV
Montaż tabliczki łączeniowej w słupie sygnalizacji świetlnej i wysięgnika rurowego (I=10,0m) o ciężarze  do 250kg na słupie sygnalizacji świetlnej
</t>
  </si>
  <si>
    <t>Montaż latarni sygnalizacyjnej 3x200mm LED autobusowej, 2x200mm LED pieszej z sygnalizatorem akustycznym (dźwiękowe) na maszcie, pieszej z sygnalizatorem akustycznym  nadającym komunikaty słowne, rowerowej, 1x200mm LED strzałka jazdy warunkowej wraz z konsolami</t>
  </si>
  <si>
    <t xml:space="preserve">Mechaniczne stawianie słupa sygnalziacji świetlnej o masie do 150 kg w gruncie kat.IV
Montaż tabliczki łączeniowej w słupie sygnalizacji świetlnej i wysięgnika rurowego (I=4,0m) o ciężarze do 100kg na słupie sygnalizacji świetlnej
</t>
  </si>
  <si>
    <t xml:space="preserve">Mechaniczne stawianie słupów oświetleniowych o masie do 260 kg w gruncie kat.IV
Montaż tabliczki łączeniowej w słupie sygnalizacji świetlnej i wysięgnika rurowego  (I=4,0m) o ciężarze do 150kg na słupie sygnalizacji świetlnej
</t>
  </si>
  <si>
    <t>S - 01.                         D - 04.                           S - 02.</t>
  </si>
  <si>
    <t>S - 01.                               D - 04.                                  S - 02.</t>
  </si>
  <si>
    <t>S - 01.                                D - 04.                                   S - 02.</t>
  </si>
  <si>
    <t>S - 01.                                   D - 04.                                      S - 02.</t>
  </si>
  <si>
    <t>S - 01.                                       S - 02.</t>
  </si>
  <si>
    <t>S - 01.                                  D - 04.                                     S - 02.</t>
  </si>
  <si>
    <t>S - 01.                                     D - 04.                                      S - 02.</t>
  </si>
  <si>
    <t>S - 01.                                     S - 02.</t>
  </si>
  <si>
    <t>S - 01.                                        S - 02.</t>
  </si>
  <si>
    <t>S - 01.                                      S - 02.</t>
  </si>
  <si>
    <t xml:space="preserve">Próba wodna szczelności sieci wodociągowych z rur żeliwnych ciśnieniowych o śr. 600 mm </t>
  </si>
  <si>
    <t xml:space="preserve">Próba wodna szczelności sieci wodociągowych z rur żeliwnych ciśnieniowych o śr. 400 mm </t>
  </si>
  <si>
    <t xml:space="preserve">Próba wodna szczelności sieci wodociągowych z rur żeliwnych ciśnieniowych o śr. 250 mm  </t>
  </si>
  <si>
    <t xml:space="preserve">Próba wodna szczelności sieci wodociągowych z rur żeliwnych ciśnieniowych o śr. 200 mm  </t>
  </si>
  <si>
    <t xml:space="preserve">Próba wodna szczelności sieci wodociągowych z rur żeliwnych ciśnieniowych o śr. 150 mm  </t>
  </si>
  <si>
    <t xml:space="preserve">Próba wodna szczelności sieci wodociągowych z rur żeliwnych ciśnieniowych o śr. do 100 mm </t>
  </si>
  <si>
    <t xml:space="preserve">Próba wodna szczelności sieci wodociągowych z rur typu HOBAS, PCW, PVC, PE, PEHD o śr. do 110 mm </t>
  </si>
  <si>
    <t xml:space="preserve">Dezynfekcja rurociągów sieci wodociągowych o śr.nominalnej 600 mm  </t>
  </si>
  <si>
    <t xml:space="preserve">Dezynfekcja rurociągów sieci wodociągowych o śr.nominalnej 200-250 mm  </t>
  </si>
  <si>
    <t xml:space="preserve">Dezynfekcja rurociągów sieci wodociągowych o śr.nominalnej do 150 mm  </t>
  </si>
  <si>
    <t xml:space="preserve">Jednokrotne płukanie sieci wodociągowej o śr. nominalnej 600 mm  </t>
  </si>
  <si>
    <t xml:space="preserve">Jednokrotne płukanie sieci wodociągowej o śr. nominalnej 400 mm  </t>
  </si>
  <si>
    <t xml:space="preserve">Jednokrotne płukanie sieci wodociągowej o śr. nominalnej 250 mm  </t>
  </si>
  <si>
    <t xml:space="preserve">Jednokrotne płukanie sieci wodociągowej o śr. nominalnej 200 mm  </t>
  </si>
  <si>
    <t xml:space="preserve">Jednokrotne płukanie sieci wodociągowej o śr. nominalnej do 150 mm  </t>
  </si>
  <si>
    <t xml:space="preserve">Oznakowanie trasy wodociągu ułożonego w ziemi taśmą z tworzywa sztucznego - trasa projektowanego wodociągu </t>
  </si>
  <si>
    <t xml:space="preserve">Oznakowanie zasuw wodociągu na słupku stalowym </t>
  </si>
  <si>
    <t xml:space="preserve">Połączenie typ. RK do rur żeliwnych o śr. 400/400 mm  </t>
  </si>
  <si>
    <t xml:space="preserve">Króciec żeliwny, ciśnieniowy, 1-kołnierzowy typ FW, o śr. 400 mm  </t>
  </si>
  <si>
    <t>Bloki oporowe dla kształtek</t>
  </si>
  <si>
    <t xml:space="preserve">Zwężka redukcyjna żeliwna kołnierzowa DN 500/400 mm  </t>
  </si>
  <si>
    <t xml:space="preserve">Króciec żeliwny, ciśnieniowy, 1-kołnierzowy typ FW, o śr. 500 mm </t>
  </si>
  <si>
    <t xml:space="preserve">Połączenie typ. RK do rur żeliwnych o śr. 600/600 mm </t>
  </si>
  <si>
    <t xml:space="preserve">Króciec żeliwny, ciśnieniowy, 1-kołnierzowy typ FW, o śr. 400 mm </t>
  </si>
  <si>
    <t xml:space="preserve">Zwężka redukcyjna żeliwna kołnierzowa DN 600/400 mm  </t>
  </si>
  <si>
    <t>Studnie wodomierzowe prefabrykowa betonowe o śr. 1000 mm w gotowym wykopie o głębokości 3m - w pkt.  W127.7, W138.1</t>
  </si>
  <si>
    <t>S - 03.                                    S - 01.</t>
  </si>
  <si>
    <t>S - 03.                                   S - 01.</t>
  </si>
  <si>
    <t>S - 03.                                     S - 01.</t>
  </si>
  <si>
    <t>S - 03.                                 S - 01.</t>
  </si>
  <si>
    <t>S - 03.                                S - 01.</t>
  </si>
  <si>
    <t>S - 03.                                      S - 01.</t>
  </si>
  <si>
    <t>S - 03.</t>
  </si>
  <si>
    <t>S - 03.                                   S - 01.                                     D - 04.</t>
  </si>
  <si>
    <t>S - 03.     S - 01.</t>
  </si>
  <si>
    <t>S - 03.                                  S - 01.</t>
  </si>
  <si>
    <t>S - 03.                                 S - 01.                                   D - 04.</t>
  </si>
  <si>
    <t>S - 03.                               S - 01.                                   D - 04.</t>
  </si>
  <si>
    <t>S - 03.                                       S - 01.</t>
  </si>
  <si>
    <t xml:space="preserve">Studnie z osadnikiem z kręgów betonowych i żelbetowych w gotowym wykopie o średnicy 1000 mm                                                                                                                    - roboty ziemne: wykop, umocnienie wykopu, odwodnienie wykopu, podsyka, zasypanie wykopu,                                                                                                            - posadowienie studni,                                                                                                                                                                                               - wywiezienie i utylizacja odpadów   </t>
  </si>
  <si>
    <t xml:space="preserve">Studnie z kręgów betonowych i żelbetowych w gotowym wykopie o średnicy 1000 mm                                                                                                                                        - roboty ziemne: wykop, umocnienie wykopu, odwodnienie wykopu, podsyka, zasypanie wykopu,                                                                                                            - posadowienie studni,                                                                                                                                                                                               - wywiezienie i utylizacja odpadów  </t>
  </si>
  <si>
    <t xml:space="preserve">Studzienki kanalizacyjne systemowe "VAWIN" o śr 425 mm - zamknięcie rurą teleskopową                                                                                                                                                - roboty ziemne: wykop, umocnienie wykopu, odwodnienie wykopu, podsyka,   zasypanie wykopu,                                                                                                            - posadowienie studni,                                                                                                                                                                                               - wywiezienie i utylizacja odpadów  </t>
  </si>
  <si>
    <t xml:space="preserve">Studzienki kanalizacyjne systemowe "VAWIN" o śr 425 mm - zamknięcie rurą teleskopową - z osadnikiem                                                                                                    - roboty ziemne: wykop, umocnienie wykopu, odwodnienie wykopu, podsyka,   zasypanie wykopu,                                                                                                            - posadowienie studni,                                                                                                                                                                                               - wywiezienie i utylizacja odpadów  </t>
  </si>
  <si>
    <t>Renowacja kanałów o śr. 250 mm przy użyciu rękawa nasączonego żywicą z oczyszczeniem studni i kanałów</t>
  </si>
  <si>
    <t>S - 04.                                     S - 01.</t>
  </si>
  <si>
    <t>S - 04.                                    S - 01.</t>
  </si>
  <si>
    <t>S - 04.</t>
  </si>
  <si>
    <t>Próba szczelności i wytrzymałości gazociągów o śr. nominalnej 90 mm, 125 mm na ciśnienie do 0.6 MPa</t>
  </si>
  <si>
    <t>Próba szczelności i wytrzymałości gazociągów o śr. nominalnej 225 mm, 250 mm na ciśnienie do 0.6 MPa</t>
  </si>
  <si>
    <t>S - 05.                              S - 01.</t>
  </si>
  <si>
    <t>S - 05.                                     S - 01.</t>
  </si>
  <si>
    <t>S - 05.                                  S - 01.</t>
  </si>
  <si>
    <t>S - 05.</t>
  </si>
  <si>
    <t>Badania radiograficzne obwodowych doczołowych złączy spawanych rur metodą zewnętrzną przez jedną ściankę. Średnica zewnętrzna rur 168,3 mm. Grubość ścianki do 7 mm</t>
  </si>
  <si>
    <t>Badania radiograficzne obwodowych doczołowych złączy spawanych rur metodą zewnętrzną przez jedną ściankę. Średnica zewnętrzna rur 219,1 mm. Grubość ścianki do 7 mm</t>
  </si>
  <si>
    <t>Badania radiograficzne obwodowych doczołowych złączy spawanych rur metodą zewnętrzną przez jedną ściankę. Średnica zewnętrzna rur 711,0 mm. Grubość ścianki do 16 mm</t>
  </si>
  <si>
    <t>Oznakowanie trasy ciepłociągu ułożonego w ziemi taśmą z tworzywa sztucznego</t>
  </si>
  <si>
    <t xml:space="preserve">Próby szczelności rurociągów sieci cieplnych o średnicy do 1200 mm  </t>
  </si>
  <si>
    <t>S - 03.   S - 01.</t>
  </si>
  <si>
    <t>1 Budowa kabli, kabli światłowodowych, okablowania strukt., demontaż kabli</t>
  </si>
  <si>
    <t>41</t>
  </si>
  <si>
    <t>17</t>
  </si>
  <si>
    <t>3 Budowa punktów monitorowania</t>
  </si>
  <si>
    <t>3.3 KNR 501/616/6 Wprowadzenie kabla na słup, słup żelbetowy, zabezpieczenie kabla rurą ochronną, kabel do Fi-30-mm analogia słup stalowy istn ośw lub projektowany dedykowany - montaż wewnątrz słupa</t>
  </si>
  <si>
    <t>42</t>
  </si>
  <si>
    <t>3.4 TPSA 39/701/5 Montaż przełącznic światłowodowych, przełącznica stojakowa szeroka, jeden łącznik centrujący i jeden patchcord</t>
  </si>
  <si>
    <t>3.5 TPSA 39/701/6 Montaż przełącznic światłowodowych, przełącznica stojakowa szeroka, dodatek za każdy następny jeden łącznik centrujący i jeden patchcord</t>
  </si>
  <si>
    <t>23</t>
  </si>
  <si>
    <t>3.6 KNR 501/713/5 Montaż skrzynek kablowych na słupach kablowych, słup żelbetowy pojedynczy, skrzynka 10/20 - analogia montaż osprzętu</t>
  </si>
  <si>
    <t>3.7 TPSA 40/505/8 Montaż osprzętu do podwieszania kabli nadziemnych na podbudowie słupowej, podbudowa żelbetowa, wspornik końcowy - analogia montaż osprzętu kamery</t>
  </si>
  <si>
    <t>3.8 TPSA 39/701/1 Montaż przełącznic światłowodowych, przełącznica skrzynkowa, jeden łącznik centrujący i jeden patchcord</t>
  </si>
  <si>
    <t>3.9 TPSA 39/701/2 Montaż przełącznic światłowodowych, przełącznica skrzynkowa, dodatek za każdy następny jeden łącznik centrujący i jeden patchcord</t>
  </si>
  <si>
    <t>3.10 TPSA 39/901/3 Pomiary reflektometryczne linii światłowodowych, pomiary montażowe z przełącznicy mierzony 1 światłowód</t>
  </si>
  <si>
    <t>3.11 TPSA 39/902/3 Pomiary tłumienności optycznej linii światłowodowych metodą transmisyjną, pomiar przeprowadzany razem z innymi pomiarami, mierzony 1 światłowód</t>
  </si>
  <si>
    <t>3.12 TPSA 40/608/3 Montaż uziomów szpilkowych miedziowanych, metoda udarowa, grunt kategorii III, głębokość 3-m</t>
  </si>
  <si>
    <t>3.13 TPSA 40/608/4 Montaż uziomów szpilkowych miedziowanych, metoda udarowa, grunt kategorii III, każde następne 1,5 m głębokości - powykonawczo do uzyskania wymagabej wartości uziomu</t>
  </si>
  <si>
    <t>3.14 KNR 505/806/5 Montaż zespołu bezpiecznika</t>
  </si>
  <si>
    <t>3.15 KNR 505/806/5 Montaż zespołu zabezpieczenia</t>
  </si>
  <si>
    <t>Teletechnika część miejska - monitoring zakres dodatkowy</t>
  </si>
  <si>
    <t>Teletechnika część miejska - monitoring zakres dodatkowy - Wartość kosztorysowa robót bez podatku VAT</t>
  </si>
  <si>
    <t>9.1. ARCHITEKTURA I KONSTRUKCJA</t>
  </si>
  <si>
    <t xml:space="preserve">8. ELEKTROENERGETYKA </t>
  </si>
  <si>
    <t>3. ORGANIZACJA RUCHU</t>
  </si>
  <si>
    <t>6. TELETECHNIKA</t>
  </si>
  <si>
    <r>
      <t>m</t>
    </r>
    <r>
      <rPr>
        <vertAlign val="superscript"/>
        <sz val="10"/>
        <rFont val="Arial"/>
        <family val="2"/>
      </rPr>
      <t>2</t>
    </r>
  </si>
  <si>
    <r>
      <t>Ułożenie kabli w kanałach odkrywanych bez mocowania wraz z podłączeniem, zarobieniem i próbami pomontażowymi
- YKYżo 3x2,5mm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0,6/1kV - 15m
- YKSYFty 7x2,5mm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0,6/1kV - 11m
- YKSYFty 4x1,5mm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0,6/1kV - 11m
</t>
    </r>
  </si>
  <si>
    <r>
      <t>Układanie przewodów i kabli w listwach i kanałach elektroinstalacyjnych
- YKYżo 3x1,5mm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0,6/1kV - 100m
- TriSET 113PE - 100m
- LAN-UT11 4x2x0,5mm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kat. 5e - 110m</t>
    </r>
  </si>
  <si>
    <r>
      <t>Ręczne układanie kabli jednożyłowych o masie do 2.0 kg/m na napięcie znamionowe poniżej 110 kV w kanałach odkrywanych z mocowaniem, zarobieniem końca kabla i podłączeniem
- YHAKXS 1x70/25mm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12/20kV - 264m 
- YHKXS 1x50mm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12/20kV - 24m</t>
    </r>
  </si>
  <si>
    <r>
      <t>Układanie kabli o masie do 5.5 kg/m w kanałach odkrywanych z mocowaniem
- YKY 1x500mm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1kV - 224m</t>
    </r>
  </si>
  <si>
    <r>
      <t>Układanie kabli o masie do 0.5 kg/m w kanałach odkrywanych z mocowaniem, zarobieniem końca kabla i podłączeniem
- LiYY 8x1mm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- 20m
- NKGs 2x2,5mm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E90 - 38m
- NKGs 4x2,5mm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E90 - 19m
- NKGs 5x2,5mm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E90 - 19m
- YKSY 7x1,5mm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1kV - 226m
- YKY 2x1,5mm2 , 1kV - 64m
- YKY 2x2,5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1kV - 19m
- YKY 3x1,5mm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1kV - 20m
- YKY 4x1,5mm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1kV - 81m
- YKY 4x2,5mm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1kV - 23m
- YKYżo 3x2,5mm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1kV - 63m
- YKYżo 5x2,5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1kV - 126m
- LAN-UT11 kat. 5e 4x2x0,5mm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- 61m
</t>
    </r>
  </si>
  <si>
    <r>
      <t>Układanie kabli o masie do 1.0 kg/m w kanałach odkrywanych z mocowaniem, zarobieniem końca kabla i podłączeniem
- YKSY 21x1,5mm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1kV - 62m
- YKY 4x10mm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1kV - 20m
- YKYżo 5x10mm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1kV - 43m
- YKYżo 5x6mm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1kV - 72m
</t>
    </r>
  </si>
  <si>
    <r>
      <t>Układanie kabli o masie do 3.0 kg/m w kanałach odkrywanych z mocowaniem, zarobieniem końca kabla i podłączeniem
- YKYżo 5x35mm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1kV - 23m</t>
    </r>
  </si>
  <si>
    <r>
      <t>Układanie kabli i przewodów o masie do 0.5 kg/m w rurach, pustakach lub kanałach zamkniętych:
- YKYżo 0.6/1kV 3x2,5mm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- 75m
- YDYżo 450/750V 3x1,5mm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- 30m
- YDYżo 450/750 4x1,5mm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- 150m
- YDYżo 450/750V 3x2,5mm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- 100m
- LiYY 0.6/1kV 2x1,0mm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- 10m
- LiYY 0.6/1kV 4x0,5mm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- 140m
- YnTKSY 2x2x0,8 - 100m</t>
    </r>
  </si>
  <si>
    <t>TABELA ELEMENTÓW ROZLICZENIOWYCH</t>
  </si>
  <si>
    <t xml:space="preserve">Numer specyfikacji technicznej </t>
  </si>
  <si>
    <t xml:space="preserve">Wyszczególnienie elementów rozliczeniowych </t>
  </si>
  <si>
    <t>Jednostka</t>
  </si>
  <si>
    <t>Nazwa</t>
  </si>
  <si>
    <t>Ilość</t>
  </si>
  <si>
    <t>Jedn.</t>
  </si>
  <si>
    <t xml:space="preserve">Cena </t>
  </si>
  <si>
    <t>Wartość netto</t>
  </si>
  <si>
    <t>Montaż rurociągu</t>
  </si>
  <si>
    <t xml:space="preserve">Urządzenia wentylacyjne </t>
  </si>
  <si>
    <t xml:space="preserve">Czerpnie i wyrzutnie </t>
  </si>
  <si>
    <t xml:space="preserve">Elementy regulacyjne </t>
  </si>
  <si>
    <t xml:space="preserve">Anemostaty i kratki </t>
  </si>
  <si>
    <t xml:space="preserve">Przewody wentylacyjne </t>
  </si>
  <si>
    <t xml:space="preserve">Armatura </t>
  </si>
  <si>
    <t xml:space="preserve">Podgrzewacz wody </t>
  </si>
  <si>
    <t xml:space="preserve">Układanie rurociągów </t>
  </si>
  <si>
    <t xml:space="preserve">Izolacja </t>
  </si>
  <si>
    <t>Roboty pomocnicze</t>
  </si>
  <si>
    <t>Biały montaż</t>
  </si>
  <si>
    <t xml:space="preserve">Wywiewki </t>
  </si>
  <si>
    <t>Urządzenia elektroenergetyczne</t>
  </si>
  <si>
    <t xml:space="preserve">Pomiar rozliczeniowy - Tablica licznikowa TL1 </t>
  </si>
  <si>
    <t>Elementy telemechaniki w stacji</t>
  </si>
  <si>
    <t>Połączenia kablowe</t>
  </si>
  <si>
    <t xml:space="preserve">Sprzęt BHP </t>
  </si>
  <si>
    <t xml:space="preserve">Próby pomontażowe </t>
  </si>
  <si>
    <t xml:space="preserve">Kable i osprzęt kablowy </t>
  </si>
  <si>
    <t xml:space="preserve">Instalacja oświetlenia </t>
  </si>
  <si>
    <t xml:space="preserve">Instalacja ogrzewania i wentylacji </t>
  </si>
  <si>
    <t xml:space="preserve">Instalacja sygnalizacji pożaru </t>
  </si>
  <si>
    <t xml:space="preserve">Instalacja uziemiająca wewnętrzna </t>
  </si>
  <si>
    <t xml:space="preserve"> Instalacja Odgromowa </t>
  </si>
  <si>
    <t xml:space="preserve"> Instalacja Telefoniczna</t>
  </si>
  <si>
    <t>Zasuwy żeliwne klinowe owalne kołnierzowe z obudową o śr. 250 mm</t>
  </si>
  <si>
    <t>Studnie wodomierzowe W127.7, W138.1</t>
  </si>
  <si>
    <t xml:space="preserve">Ustawienie w wykopie ręcznym o głębokości do 2 m w gruncie kat. III zespołu kotwiącego wraz z zasypaniem dla słupa sygnalizacji świetlnej w gruncie kat. III, z wywozem ziemi samochodami samowyładowczymi na odległość do 1 wraz z każdym następnym km grunt.kat. III. Mieszanka betonu zwykłego C16/20 w warunkach przeciętnych ; cement 35 - konsystencja półciekła - grupa kruszywa II
</t>
  </si>
  <si>
    <t>Ustawienie w wykopie ręcznym o głębokości do 2 m w gruncie kat. III zespołu kotwiącego wraz z zasypaniem dla słupa sygnalizacji świetlnej w gruncie kat. III, z wywozem ziemi samochodami samowyładowczymi na odległość do 1 wraz z każdym następnym km grunt.kat. III. Mieszanka betonu zwykłego C16/20 w warunkach przeciętnych ; cement 35 - konsystencja półciekła - grupa kruszywa II</t>
  </si>
  <si>
    <t xml:space="preserve">Ustawienie w wykopie ręcznym o głębokości do 2 m w gruncie kat. III zespołu kotwiącego wraz z zasypaniem dla słupów bramowych sygnalizacji świetlnej w gruncie kat. III, z wywozem ziemi samochodami samowyładowczymi na odległość do 1 wraz z każdym następnym km grunt.kat. III. Mieszanka betonu zwykłego C16/20 w warunkach przeciętnych ; cement 35 - konsystencja półciekła - grupa kruszywa II
</t>
  </si>
  <si>
    <t xml:space="preserve">Ustawienie w wykopie ręcznym o głębokości do 2 m w gruncie kat. III zespołu kotwiącego wraz z zasypaniem dla słupa sygnalizacji świetlnej w gruncie kat. III, z wywozem ziemi samochodami samowyładowczymi na odległość do 1 wraz z każdym następnym km grunt.kat. III.Mieszanka betonu zwykłego B 10 w warunkach przeciętnych ; cement 35 - konsystencja półciekła - grupa kruszywa II 
</t>
  </si>
  <si>
    <t xml:space="preserve">Studzienki ściekowe uliczne betonowe o śr.600 mm z osadnikiem                                                                                                           - roboty ziemne: wykop, umocnienie wykopu, odwodnienie wykopu, podsyka,   zasypanie wykopu,                                                                                                            - posadowienie studni,                                                                                                                                                                                               - wywiezienie i utylizacja odpadów  </t>
  </si>
  <si>
    <t xml:space="preserve">Odwodnienia liniowe z polimerobetonu lub tworzywa sztucznego; klasa obciążenia F900 oraz B125.                                                                                                               Odwodnienia liniowe wraz z odwodnieniem główki szyny.klasa obciążenia F900.                                                                                     - roboty ziemne: wykop, odwodnienie wykopu, podsyka, zasypanie wykopu,                                                                                                            - posadowienie odwodnień                                                                                                                                                                                                          - wywiezienie i utylizacja odpadów  </t>
  </si>
  <si>
    <t>Montaż i podłączenie napędu elektrycznego dla zwrotnicy najazdowej (napęd elektromagnetyczny)</t>
  </si>
  <si>
    <t>Sprawdzenie i pomiar obwodu elektrycznego niskiego napięcia (ochrona przeciwporażeniowa, rezystancja izolacji i uziemienia)</t>
  </si>
  <si>
    <t xml:space="preserve">T-01-F
D - 08.01.01 </t>
  </si>
  <si>
    <t>Sprawdzenie stanu izolacji instalacji elektrycznych  - pierwszy pomiar</t>
  </si>
  <si>
    <t>Pomiar rezystancji izolacji instalacji elektrycznych -  pierwszy pomiar</t>
  </si>
  <si>
    <t>Pomiar ochrony przeciwporażeniowej</t>
  </si>
  <si>
    <t>1.2.4 Wciąganie kabla wypełnionego w powłoce termoplastycznej do kanalizacji kablowej, mechaniczne, średnica kabla do 30 mm, otwór kanalizacji wolny (Kabel XzTKMXpw 25x4x0,5)</t>
  </si>
  <si>
    <t>1.4.8 Mechaniczna rozbiórka studni kablowych przy przebudowie, studnia SKR-2, studnia prefabrykowana wraz z wywozem ziemi i gruzu na wysypisko kategoria gruntu III</t>
  </si>
  <si>
    <t>1.4.7 Mechaniczna rozbiórka studni kablowych przy przebudowie, studnia SKR-1, studnia prefabrykowana wraz z wywozem ziemi i gruzu na wysypisko kategoria gruntu III</t>
  </si>
  <si>
    <t>1.1.8 Przekładanie kabla , kabel do Fi·30·mm, pierwszy (k. koncentryczny operatora Espol)</t>
  </si>
  <si>
    <t>1.1.11 Przekładanie kabla , kabel do Fi·30 mm, każdy następny (kabel operatora Espol, GTS, Satmont, Szentel)</t>
  </si>
  <si>
    <t>1.4.11 Przekładanie kabla , kabel do Fi·30·mm, pierwszy (kabel opertaora Orange XzTKMXpw 50x4x0,5)</t>
  </si>
  <si>
    <t>1.4.12 Przekładanie kabla , kabel do Fi·30·mm, każdy następny (kabel opertaora Orange XzTKMXpw 50x4x0,5, kabel operatora Satmont, Szentel)</t>
  </si>
  <si>
    <t>1.23 KNR 501/503/2 Mechaniczna rozbiórka studni kablowych, SK-2 wraz z wywozem gruzu, gruntu kategorii III i jego utylizacją</t>
  </si>
  <si>
    <t>1.24 KNR 501/503/5 Mechaniczna rozbiórka studni kablowych, SK-6  wraz z wywozem gruzu, gruntu kategorii III i jego utylizacją</t>
  </si>
  <si>
    <t>1.25 KNR 501/503/8 Mechaniczna rozbiórka studni kablowych, nietypowych  wraz z wywozem gruzu, gruntu kategorii III i jego utylizacją</t>
  </si>
  <si>
    <t>1.26 KNR 501/117/2 Likwidacja ciągów kanalizacji kablowej z bloków betonowych w gruncie kategorii III  wraz z wywozem gruzu, gruntu i jego utylizacją, warstwy X otwory/blok = 1x2, suma otworów: 2 - analogia kanalizacja PCV HDPE DVR</t>
  </si>
  <si>
    <t>Rurociągi z rur kielichowych z żeliwa sferoidalnego łączonych na uszczelki o średnicy 600 mm z powierzchną przeciw prądom błądzącym
 - rozebranie i odtworzenie nawierzchni, 
 - roboty ziemne: wykop, umocnienie wykopu, odwodnienie wykopu, podsyka, podsypka, obsypka, nadsypka, zasypanie wykopu, 
- montaż rurociągu i kształtek
- wywiezienie i utylizacja odpadów</t>
  </si>
  <si>
    <t>Rurociągi z rur kielichowych z żeliwa sferoidalnego łączonych na uszczelki o średnicy 400 mm z powierzchną przeciw prądom błądzącym
- rozebranie i odtworzenie nawierzchni,
- demontaż rurociągu
- roboty ziemne: wykop, umocnienie wykopu, odwodnienie wykopu, podsyka, podsypka, obsypka, nadsypka, zasypanie wykopu,
- montaż rurociągu i kształtek
- wywiezienie i utylizacja odpadów</t>
  </si>
  <si>
    <t>Rurociągi z rur kielichowych z żeliwa sferoidalnego łączonych na uszczelki o średnicy 250 mm z powierzchną przeciw prądom błądzącym
- rozebranie i odtworzenie nawierzchni,
- roboty ziemne: wykop, umocnienie wykopu, odwodnienie wykopu, podsyka, podsypka, obsypka, nadsypka, zasypanie wykopu,
- montaż rurociągu i kształtek
- wywiezienie i utylizacja odpadów</t>
  </si>
  <si>
    <t>Rurociągi z rur kielichowych z żeliwa sferoidalnego łączonych na uszczelki o średnicy 225 mm z powierzchną przeciw prądom błądzącym
- rozebranie i odtworzenie nawierzchni,
- roboty ziemne: wykop, umocnienie wykopu, odwodnienie wykopu, podsyka, podsypka, obsypka, nadsypka, zasypanie wykopu,
- montaż rurociągu i kształtek
- wywiezienie i utylizacja odpadów</t>
  </si>
  <si>
    <t>Rurociągi z rur kielichowych z żeliwa sferoidalnego łączonych na uszczelki o średnicy 200 mm  z powierzchną przeciw prądom błądzącym
- roboty ziemne: wykop, umocnienie wykopu, odwodnienie wykopu, podsyka, podsypka, obsypka, nadsypka, zasypanie wykopu,
- montaż rurociągu i kształtek
- wywiezienie i utylizacja odpadów</t>
  </si>
  <si>
    <t xml:space="preserve">Rurociągi z rur kielichowych z żeliwa sferoidalnego łączonych na uszczelki o średnicy 150 mm  z powierzchną przeciw prądom błądzącym
- rozebranie i odtworzenie nawierzchni,
- roboty ziemne: wykop, umocnienie wykopu, odwodnienie wykopu, podsyka, podsypka, obsypka, nadsypka, zasypanie wykopu,
- montaż rurociągu i kształtek
- wywiezienie i utylizacja odpadów                                               </t>
  </si>
  <si>
    <t xml:space="preserve">Rurociągi z rur kielichowych z żeliwa sferoidalnego łączonych na uszczelki o średnicy 100 mm z powierzchną przeciw prądom błądzącym
- demontaż rurociągu,
- rozebranie i odtworzenie nawierzchni,
- roboty ziemne: wykop, umocnienie wykopu, odwodnienie wykopu, podsyka, podsypka, obsypka, nadsypka, zasypanie wykopu,
- montaż rurociągu i kształtek 
- wywiezienie i utylizacja odpadów   </t>
  </si>
  <si>
    <t xml:space="preserve">Rurociągi z rur kielichowych z żeliwa sferoidalnego łączonych na uszczelki o średnicy 90 mm z powierzchną przeciw prądom błądzącym
- roboty ziemne: wykop, umocnienie wykopu, odwodnienie wykopu, podsyka, podsypka, obsypka, nadsypka, zasypanie wykopu,
- montaż rurociągu i kształtek
- wywiezienie i utylizacja odpadów   </t>
  </si>
  <si>
    <t xml:space="preserve">Rurociągi z rur kielichowych z żeliwa sferoidalnego łączonych na uszczelki o średnicy 80 mm z powierzchną przeciw prądom błądzącym
- roboty ziemne: wykop, umocnienie wykopu, odwodnienie wykopu, podsyka, podsypka, obsypka, nadsypka, zasypanie wykopu,
- montaż rurociągu i kształtek
- wywiezienie i utylizacja odpadów   </t>
  </si>
  <si>
    <t xml:space="preserve">Sieci wodociągowe - montaż rurociągów z rur polietylenowych (PE, PEHD) o śr.zewnętrznej 110 mm                                                                                                       - roboty ziemne: wykop, umocnienie wykopu, odwodnienie wykopu, podsyka, podsypka, obsypka, nadsypka, zasypanie wykopu,
- montaż rurociągu i kształtek
- wywiezienie i utylizacja odpadów   </t>
  </si>
  <si>
    <t xml:space="preserve">Sieci wodociągowe - montaż rurociągów z rur polietylenowych (PE, PEHD) o śr.zewnętrznej 90 mm                                                                                                      - roboty ziemne: wykop, umocnienie wykopu, odwodnienie wykopu, podsyka, podsypka, obsypka, nadsypka, zasypanie wykopu,
- montaż rurociągu i kształtek
- wywiezienie i utylizacja odpadów   </t>
  </si>
  <si>
    <t xml:space="preserve">Sieci wodociągowe - montaż rurociągów z rur polietylenowych (PE, PEHD) o śr.zewnętrznej 40 mm                                                                                                           - roboty ziemne: wykop, umocnienie wykopu, odwodnienie wykopu, podsyka, podsypka, obsypka, nadsypka, zasypanie wykopu,
- montaż rurociągu i kształtek
- wywiezienie i utylizacja odpadów      </t>
  </si>
  <si>
    <t xml:space="preserve">Sieci wodociągowe - montaż rurociągów z rur polietylenowych (PE, PEHD) o śr.zewnętrznej 32 mm                                                                                                                - roboty ziemne: wykop, umocnienie wykopu, odwodnienie wykopu, podsyka, podsypka, obsypka, nadsypka, zasypanie wykopu,
- montaż rurociągu i kształtek
- wywiezienie i utylizacja odpadów   </t>
  </si>
  <si>
    <t xml:space="preserve">Studnie rewizyjne z kręgów betonowych o śr. 1000 mm w gotowym wykopie, pod klapy zwrotne - O4, O6                                                                                                           - roboty ziemne: wykop, umocnienie wykopu, odwodnienie wykopu, podsyka, podsypka, zasypanie wykopu,                                                                                                                  - montaż kpl.studni
- montaż klap zwrotnych, 
- wywiezienie i utylizacja odpadów   </t>
  </si>
  <si>
    <t>Studnie z kręgów betonowych łączonych na uszczelkę w gotowym wykopie o średnicy 1000 mm                                                                                                          - demontaż 
- roboty ziemne: wykop, umocnienie wykopu, odwodnienie wykopu, podsyka, podsypka, zasypanie wykopu,                                                                                                                  - posadowienie studni
- wywiezienie i utylizacja odpadów</t>
  </si>
  <si>
    <t>Studnie z kręgów betonowych i żelbetowych w gotowym wykopie o średnicy 1200 mm                                                                                                                                       - demontaż
- roboty ziemne: wykop, umocnienie wykopu, odwodnienie wykopu, podsyka, podsypka, zasypanie wykopu,                                                                                                                  - posadowienie studni
- wywiezienie i utylizacja odpadów</t>
  </si>
  <si>
    <t>Studnie z kręgów betonowych i żelbetowych w gotowym wykopie o średnicy 1500 mm                                                                                                                                                - demontaż
- roboty ziemne: wykop, umocnienie wykopu, odwodnienie wykopu, podsyka, podsypka, obsypka, zasypanie wykopu,                                                                                                                                                               - posadowienie studni
- wymiana włazów
- wywiezienie i utylizacja odpadów</t>
  </si>
  <si>
    <t xml:space="preserve">Studzienki kanalizacyjne systemowe "VAWIN" o śr 425 mm - zamknięcie rurą teleskopową                                                                                                                               - roboty ziemne: wykop, umocnienie wykopu, odwodnienie wykopu, podsyka, podsypka, zasypanie wykopu,                                                                                                                - posadowienie studni    </t>
  </si>
  <si>
    <t xml:space="preserve">Dostawa i montaż sterownika do biologiczno-chemicznej oczyszczalni ścieków 
- roboty ziemne: wykop, podłoża pod oczyszczalnie i tunele rozsączające, umocnienie wykopu, odwodnienie wykopu, zasypanie wykopu, wymiana gruntu,
- montaż oczyszczalni i tuneli rozsączających     </t>
  </si>
  <si>
    <t>Kanały z kamionkowych rur kanalizacyjnych o śr. DN 400 mm kielichowych, glazurowanych, o szczelności 2,4 bara, dopuszczonych do stosowania w ciągach komunikacyjnych układane w gotowym wykopie, w gruncie suchym lub o normalnej wilgotności
- rozebranie i odtworzenie nawierzchni,
- demontaż, 
- roboty ziemne: wykop, umocnienie wykopu, odwodnienie wykopu, podsyka, obsypka,  zasypanie wykopu,                                                                                                   - montaż rurociągu,
- wywiezienie i utylizacja odpadów</t>
  </si>
  <si>
    <t>Kanały z rur PVC łączonych na wcisk o śr. zewn. 315 mm 
- demontaż,
- roboty ziemne: wykop, umocnienie wykopu, odwodnienie wykopu, podsyka, obsypka,  zasypanie wykopu,
- montaż rurociągu,
- wywiezienie i utylizacja odpadów</t>
  </si>
  <si>
    <t>Kanały z rur PVC łączonych na wcisk o śr. zewn. 250 mm
- rozebranie i odtworzenie nawierzchni,
- roboty ziemne: wykop, umocnienie wykopu, odwodnienie wykopu, podsyka, obsypka,  zasypanie wykopu,
- montaż rurociągu,
- wywiezienie i utylizacja odpadów</t>
  </si>
  <si>
    <t>Kanały z rur PVC łączonych na wcisk o śr. zewn. 160 mm
- demontaż,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roboty ziemne: wykop, umocnienie wykopu, odwodnienie wykopu, podsyka, obsypka,  zasypanie wykopu,                                                                                                   - montaż rurociągu,
- izolacja rurociągu, 
- wywiezienie i utylizacja odpadów</t>
  </si>
  <si>
    <t xml:space="preserve">Kanały z rur PVC łączonych na wcisk o śr. zewn. 315 mm
- rozebranie i odtworzenie nawierzchni,
- roboty ziemne: wykop, umocnienie wykopu, odwodnienie wykopu, podsyka, obsypka,  zasypanie wykopu,                                                                                                   - montaż rurociągu i kształtek,
- wywiezienie i utylizacja odpadów                                                                                                                                                                           </t>
  </si>
  <si>
    <t xml:space="preserve">Kanały z rur PVC łączonych na wcisk o śr. zewn. 250 mm
- roboty ziemne: wykop, umocnienie wykopu, odwodnienie wykopu, podsyka, obsypka,  zasypanie wykopu,                                                                                                   - montaż rurociągu i kształtek,
- wywiezienie i utylizacja odpadów                                                                                                                                        </t>
  </si>
  <si>
    <t xml:space="preserve">Kanały z rur PVC łączonych na wcisk o śr. zewn. 200 mm
- roboty ziemne: wykop, umocnienie wykopu, odwodnienie wykopu, podsyka, obsypka,  zasypanie wykopu,                                                                                                   - montaż rurociągu i kształtek,
 - wywiezienie i utylizacja odpadów            </t>
  </si>
  <si>
    <t xml:space="preserve">Kanały z rur PVC łączonych na wcisk o śr. zewn. 160 mm
- demontaż,
- rozebranie i odtworzenie nawierzchni,
- roboty ziemne: wykop, umocnienie wykopu, odwodnienie wykopu, podsyka, obsypka,  zasypanie wykopu,
- montaż rurociągu i kształtek,
- wywiezienie i utylizacja odpadów                                             </t>
  </si>
  <si>
    <t xml:space="preserve">Kanały z rur PP łączonych na wcisk o śr. zewn. 315 mm
- roboty ziemne: wykop, umocnienie wykopu, odwodnienie wykopu, podsyka, obsypka,  zasypanie wykopu,                                                                                                   - montaż rurociągu i kształtek,
 - wywiezienie i utylizacja odpadów   </t>
  </si>
  <si>
    <t xml:space="preserve">Kanały z rur PP łączonych na wcisk o śr. zewn. 250 mm
- roboty ziemne: wykop, umocnienie wykopu, odwodnienie wykopu, podsyka, obsypka,  zasypanie wykopu,                                                                                                   - montaż rurociągu i kształtek,
- wywiezienie i utylizacja odpadów   </t>
  </si>
  <si>
    <t xml:space="preserve">Kanały z rur PP łączonych na wcisk o śr. zewn. 200 mm 
- roboty ziemne: wykop, umocnienie wykopu, odwodnienie wykopu, podsyka, obsypka,  zasypanie wykopu,                                                                                                   - montaż rurociągu i kształtek,
- wywiezienie i utylizacja odpadów   </t>
  </si>
  <si>
    <t xml:space="preserve">Kanały z rur betonowych łączonych na uszczelkę gumową o śr. 600 mm                                                                                                  - rozebranie i odtworzenie nawierzchni,                                                                                                                                                                                                              - roboty ziemne: wykop, umocnienie wykopu, odwodnienie wykopu, podsyka, obsypka,  zasypanie wykopu,                                                                                                   - montaż rurociągu i kształtek,
- wywiezienie i utylizacja odpadów    </t>
  </si>
  <si>
    <t xml:space="preserve">Kanały z rur betonowych łączonych na uszczelkę gumową o śr. 500 mm 
- rozebranie i odtworzenie nawierzchni,
- demontaż 
- roboty ziemne: wykop, umocnienie wykopu, odwodnienie wykopu, podsyka, obsypka,  zasypanie wykopu,                                                                                                   - montaż rurociągu i kształtek,
- wywiezienie i utylizacja odpadów    </t>
  </si>
  <si>
    <t xml:space="preserve">Kanały z rur betonowych łączonych na uszczelkę gumową o śr. 400 mm
- demontaż 
- roboty ziemne: wykop, umocnienie wykopu, odwodnienie wykopu, podsyka, obsypka,  zasypanie wykopu,                                                                                                   - montaż rurociągu i kształtek,
- wywiezienie i utylizacja odpadów    </t>
  </si>
  <si>
    <t xml:space="preserve">Kanały z rur żelbetowych łączonych na uszczelkę gumową o śr. 500 mm 
- roboty ziemne: wykop, umocnienie wykopu, odwodnienie wykopu, podsyka, obsypka,  zasypanie wykopu,                                                                                                   - montaż rurociągu i kształtek,
- wywiezienie i utylizacja odpadów    </t>
  </si>
  <si>
    <t xml:space="preserve">Kanały z rur żelbetowych łączonych na uszczelkę gumową o śr. 400 mm
- roboty ziemne: wykop, umocnienie wykopu, odwodnienie wykopu, podsyka, obsypka,  zasypanie wykopu,                                                                                                   - montaż rurociągu i kształtek,
- wywiezienie i utylizacja odpadów    </t>
  </si>
  <si>
    <t xml:space="preserve">Studnie z kręgów betonowych łączonych na uszczelkę w gotowym wykopie o średnicy 1200 mm i głębokości 3.00 m - właz pływający
- roboty ziemne: wykop, umocnienie wykopu, odwodnienie wykopu, podsyka,   zasypanie wykopu,                                                                                                            - posadowienie studni,
- wykonanie przejąć szczelnych,
- wymiana włazu na pływający
- wywiezienie i utylizacja odpadów    </t>
  </si>
  <si>
    <t xml:space="preserve">Studzienki ściekowe uliczne betonowe o śr.500 mm z osadnikiem                                                                                                             - demontaż,
- roboty ziemne: wykop, umocnienie wykopu, odwodnienie wykopu, podsyka,   zasypanie wykopu,                                                                                                            - posadowienie studni,
- zasyfonowanie studni
- wywiezienie i utylizacja odpadów  </t>
  </si>
  <si>
    <t xml:space="preserve">Przebudowa odcinka kanalizacji D171-D172
- demontaż,
- roboty ziemne: wykop, umocnienie wykopu, odwodnienie wykopu, podsyka, obsypka, zasypka, zasypanie wykopu,                                                                                                                                                              - montaż rurociągu,
- posadowienie studni,                                                                                                                                                                                                      - wywiezienie i utylizacja odpadów  </t>
  </si>
  <si>
    <t xml:space="preserve">Montaż rurociągów z rur polietylenowych o śr.nom. 90x5,2 PE100 SDR 17,6 montowanych z rur w zwojach                                                                                                               - demontaż,
- roboty ziemne: wykop, umocnienie wykopu, odwodnienie wykopu, podsyka, obsypka, zasypka, zasypanie wykopu,                                                                                                                                                                - montaż rurociągu,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wywiezienie i utylizacja odpadów  </t>
  </si>
  <si>
    <t xml:space="preserve">Montaż rurociągów z rur polietylenowych o śr.nom. 125x7,1 PE100 SDR 17,6 montowanych z rur prostych                                                                                                     - demontaż,
- roboty ziemne: wykop, umocnienie wykopu, odwodnienie wykopu, podsyka, obsypka, zasypka, zasypanie wykopu,                                                                                                                                                               - montaż rurociągu,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wywiezienie i utylizacja odpadów  </t>
  </si>
  <si>
    <t xml:space="preserve">Montaż rurociągów z rur polietylenowych o śr.nom. 225x12,8 PE100 SDR 17,6 montowanych z rur prostych                                                                                                   - rozebranie i odtworzenie nawierzchni, 
- demontaż, 
- roboty ziemne: wykop, umocnienie wykopu, odwodnienie wykopu, podsyka, obsypka, zasypka, zasypanie wykopu,                                                                                                                                                                - montaż rurociągu,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wywiezienie i utylizacja odpadów  </t>
  </si>
  <si>
    <t xml:space="preserve">Montaż rurociągów z rur polietylenowych o śr.nom. 250x14,2 PE100 SDR 17,6 montowanych z rur prostych                                                                                                               - rozebranie i odtworzenie nawierzchni,
- demontaż, 
- roboty ziemne: wykop, umocnienie wykopu, odwodnienie wykopu, podsyka, obsypka, zasypka, zasypanie wykopu,                                                                                                                                                              - montaż rurociągu,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wywiezienie i utylizacja odpadów  </t>
  </si>
  <si>
    <t xml:space="preserve">Rurociągi z rur preizolowanych o śr. 168/250, grubość ścianek rur stalowych 4.5 mm                                                                                                                                              - demontaż,
- roboty ziemne: wykop, umocnienie wykopu, odwodnienie wykopu, podsyka, obsypka, zasypka, zasypanie wykopu,                                                                                                                                                               - montaż rurociągu,
- instalacja alarmowa,                                                                                                                                                                                                                                  - wywiezienie i utylizacja odpadów  </t>
  </si>
  <si>
    <t xml:space="preserve">Rurociągi z rur preizolowanych o śr. 219.1/315, grubość ścianek rur stalowych 6,3 mm                                                                                                                                               - demontaż,
- roboty ziemne: wykop, umocnienie wykopu, odwodnienie wykopu, podsyka, obsypka, zasypka, zasypanie wykopu,                                                                                                                                                               - montaż rurociągu,
- instalacja alarmowa,                                                                                                                                                                                                                                  - wywiezienie i utylizacja odpadów  </t>
  </si>
  <si>
    <t xml:space="preserve">Rurociągi z rur preizolowanych o śr. 711,0/900, grubość ścianek rur stalowych 12,5 mm                                                                                                                                          - demontaż, 
- roboty ziemne: wykop, umocnienie wykopu, odwodnienie wykopu, podsyka, obsypka, zasypka, zasypanie wykopu,                                                                                                                                                                - montaż rurociągu,
- instalacja alarmowa,                                                                                                                                                                                                                                  - wywiezienie i utylizacja odpadów  </t>
  </si>
  <si>
    <t xml:space="preserve"> KNR 501/606/4 Uszczelnianie otworów wprowadzeń kablowych, do studni kablowej, otwór częściowo zajęty</t>
  </si>
  <si>
    <t xml:space="preserve"> TPSA 39/613/1 Montaż stelaży zapasów kabli światłowodowych, montaż w studni</t>
  </si>
  <si>
    <t xml:space="preserve"> TPSA 39/603/5 Montaż złączy odgałęźnych na kablach światłowodowych tubowych ułożonych w kanalizacji kablowej, 1 kabel odgałęźny, mufa skręcana, jeden spajany światłowód</t>
  </si>
  <si>
    <t>TPSA 39/603/6 Montaż złączy odgałęźnych na kablach światłowodowych tubowych ułożonych w kanalizacji kablowej, 1 kabel odgałęźny, mufa skręcana, dodatek za każdy następny spajany światłowód</t>
  </si>
  <si>
    <t xml:space="preserve"> TPSA 39/901/3 Pomiary reflektometryczne linii światłowodowych, pomiary montażowe z przełącznicy, mierzony 1 światłowód</t>
  </si>
  <si>
    <t>TPSA 39/901/4 Pomiary reflektometryczne linii światłowodowych, pomiary montażowe z przełącznicy, dodatek za każdy następny zmierzony światłowód</t>
  </si>
  <si>
    <t>TPSA 39/902/3 Pomiary tłumienności optycznej linii światłowodowych metodą transmisyjną, pomiar przeprowadzany razem z innymi pomiarami, mierzony 1 światłowód</t>
  </si>
  <si>
    <t xml:space="preserve"> TPSA 39/902/4 Pomiary tłumienności optycznej linii światłowodowych metodą transmisyjną, pomiar przeprowadzany razem z innymi pomiarami, dodatek za każdy następny zmierzony światłowód</t>
  </si>
  <si>
    <t>3.16 KNR 506/105/7 Instalowanie pojedynczych urządzeń sterujących, na stojaku: montaż urządzeń centrum dozoru, montaż i konfiguracja kamer monitoringu wizyjnego - dostawa, montaż i konfiguracja doposażenie półkii archwizacji</t>
  </si>
  <si>
    <t>3.17 KNR 506/105/7 Instalowanie pojedynczych urządzeń sterujących, na stojaku: montaż urządzeń centrum dozoru, montaż i konfiguracja kamer monitoringu wizyjnego - rekonfiguracja PRZEŁĄCZNIKA</t>
  </si>
  <si>
    <t>3.18 KNR 506/105/7 Instalowanie pojedynczych urządzeń sterujących, na stojaku: montaż urządzeń centrum dozoru, montaż i konfiguracja kamer monitoringu wizyjnego - dostawa, montaż i konfiguracja zespoły kamerowe zmiennoobrotowe</t>
  </si>
  <si>
    <t>3.1, 3.2  KNR 510/708/1 (1) Ręczne stawianie słupów oświetleniowych, do 250-kg, w gruncie kategorii I-III - analogia słupy dedykowane monitoringu wizyjnego wraz z montażem fundamentu</t>
  </si>
  <si>
    <t>3.19 KNR 506/105/7 Instalowanie pojedynczych urządzeń sterujących, na stojaku: montaż urządzeń centrum dozoru, montaż i konfiguracja  kamer monitoringu wizyjnego - dostawa, montaż i konfiguracja szafki PPD wraz z wyposarzeniem</t>
  </si>
  <si>
    <t>3.20 Szkolenie</t>
  </si>
  <si>
    <t>Montaz obudowy naściennej 1x18mod. IP40</t>
  </si>
  <si>
    <t>2.2 TPSA 40/503/5 Wciąganie kabla wypełnionego w powłoce termoplastycznej do kanalizacji kablowej, mechaniczne, średnica kabla do 30 mm, otwór kanalizacji częściowo zajęty kabel typu: Z-XOTKtsd 72J, Z-XOTKtsd
24J, Z-XOTKtsd 12J, Z-XOTKtsd 4J</t>
  </si>
  <si>
    <t>2.11 TPSA 39/510/1 Wciąganie kabli światłowodowych do rurociągów kablowych z rur HDPE Fi·40·mm metodą pneumatyczną strumieniową, rury z warstwą poślizgową, kabel w odcinkach 2·km -budowa tymczasowego łącza zabezpieczenie transmisji istn łączy UM - kabel światłowodowy 8J</t>
  </si>
  <si>
    <t>2.12 TPSA 39/510/1 Wciąganie kabli światłowodowych do rurociągów kablowych z rur HDPE Fi·40·mm metodą pneumatyczną strumieniową, rury z warstwą poślizgową, kabel w odcinkach 2·km -demontaż tymczasowego łącza zabezpieczenie transmisji istn łączy UM - kabel światłowodowy 8J</t>
  </si>
  <si>
    <t>2.13 TPSA 39/507/1 Wciąganie kabli światłowodowych do kanalizacji wtórnej z rur HDPE Fi·32·mm metodą pneumatyczną strumieniową, rury z warstwą poślizgową, kabel w odcinkach 2·km LTMC 24xSM9/125</t>
  </si>
  <si>
    <t>4 Zasilanie szafy teleinformatycznej</t>
  </si>
  <si>
    <t>5 Montaż instalacji telet. budynek socjalny</t>
  </si>
  <si>
    <t>2 Budowa punktów monitorowania</t>
  </si>
  <si>
    <t xml:space="preserve"> TPSA 39/502/5 Wciąganie kabli światłowodowych do rurociągów kablowych wciągarką mechaniczną z rejestratorem siły, rury bez warstwy poślizgowej z linką, kabel w odcinkach 2·km Z-XOTKtsd 24J, ZW-NOTKsd 4J</t>
  </si>
  <si>
    <t>1.2.1 Budowa rurociągu kablowego na głębokości 1 m w wykopie wykonanym ręcznie, grunt kategorii I-II, HDPE Fi·40·mm w zwojach, 1 rura w rurociągu, kabel XzTKMXpw 25x4x0,5</t>
  </si>
  <si>
    <t>1.3 Zabezpieczenie i budowa kanalizacji telekomunikacyjnej na skrzyżowaniu Źródlana/Ku Słońcu</t>
  </si>
  <si>
    <t>2.1 TPSA 40/503/1 Wciąganie kabla wypełnionego w powłoce termoplastycznej do kanalizacji kablowej, mechaniczne, średnica kabla do 30 mm, otwór kanalizacji wolny, kabel typu: Z-XOTKtsd 72J, Z-XOTKtsd 24J,
Z-XOTKtsd 12J, Z-XOTKtsd 4J</t>
  </si>
  <si>
    <t xml:space="preserve"> TPSA 40/503/5 Wciąganie kabla wypełnionego w powłoce termoplastycznej do kanalizacji kablowej, mechaniczne, średnica kabla do 30 mm, otwór kanalizacji częściowo zajęty, kabel typu: Z-XOTKtsd 24J, ZW-NOTKsd 4J</t>
  </si>
  <si>
    <t>2.2.1 Wciąganie kabli światłowodowych do kanalizacji wtórnej wciągarką mechaniczną z rejestratorem siły, rury z warstwą poślizgową z linką, kabel w odcinkach 2·km, kabel opertaora Multimedia Z-XOTKtsd 24J</t>
  </si>
  <si>
    <t>1.4 Prace towarzyszące</t>
  </si>
  <si>
    <t>doba</t>
  </si>
  <si>
    <t>Zastępcza komunikacja autobusowa - dzień powszedni. Przyjęto 210 dni.</t>
  </si>
  <si>
    <t>Zastępcza komunikacja autobusowa - dzień świąteczny, w tym sobota. Przyjęto 90 dni</t>
  </si>
  <si>
    <t xml:space="preserve">0. ROBOTY PRZYGOTOWAWCZE </t>
  </si>
  <si>
    <t>0</t>
  </si>
  <si>
    <t xml:space="preserve">Roboty pomiarowe przy liniowych robotach ziemnych, trasa dróg wraz z torowiskiem tramwajowym w terenie równinym </t>
  </si>
  <si>
    <t xml:space="preserve">Wartość kosztorysowa robót branży: 0. Roboty przygotowawcze + 1. Układ torowy </t>
  </si>
  <si>
    <t>Wartość kosztorysowa robót branży: 2. Układ drogowy</t>
  </si>
  <si>
    <t>Wartość kosztorysowa robót branży: 3. Organizacja ruchu</t>
  </si>
  <si>
    <t>Wartość kosztorysowa robót branży: 4. Budynek socjalny</t>
  </si>
  <si>
    <t>Wartość kosztorysowa robót branży: 5. Sieci sanitarne</t>
  </si>
  <si>
    <t>Wartość kosztorysowa robót branży: 6. Teletechnika</t>
  </si>
  <si>
    <t>Wartość kosztorysowa robót branży: 7. Sieć trakcyjna</t>
  </si>
  <si>
    <t>Wartość kosztorysowa robót branży: 8. Elektroenergetyka</t>
  </si>
  <si>
    <t>Wartość kosztorysowa robót branży: 9. Podstacja trakcyjna</t>
  </si>
  <si>
    <t>Wartość kosztorysowa robót branży: 10. Mała architektura</t>
  </si>
  <si>
    <t>Wartość kosztorysowa wszystkich robót - NETTO</t>
  </si>
  <si>
    <t>Wartość kosztorysowa wszystkich robót - BRUTTO</t>
  </si>
  <si>
    <t>Budowa torowiska do nowej pętli tramwajowej Mierzyn (przy CH STER)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</si>
</sst>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00"/>
    <numFmt numFmtId="166" formatCode="#,##0.00\ _z_ł"/>
    <numFmt numFmtId="167" formatCode="0.0000"/>
    <numFmt numFmtId="168" formatCode="0.00000"/>
    <numFmt numFmtId="169" formatCode="0.0"/>
    <numFmt numFmtId="170" formatCode="#,##0.00\ &quot;zł&quot;"/>
    <numFmt numFmtId="171" formatCode="#,##0.0"/>
    <numFmt numFmtId="172" formatCode="0.0000000"/>
    <numFmt numFmtId="173" formatCode="0.000000"/>
    <numFmt numFmtId="174" formatCode="###0.00;###0.00"/>
    <numFmt numFmtId="175" formatCode="###0;###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5"/>
      <name val="Calibri"/>
      <family val="2"/>
    </font>
    <font>
      <sz val="15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/>
      <right/>
      <top style="thin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/>
      <right style="thin"/>
      <top style="medium"/>
      <bottom style="medium"/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3" fillId="0" borderId="0" xfId="73" applyFont="1" applyAlignment="1">
      <alignment vertical="center" wrapText="1"/>
      <protection/>
    </xf>
    <xf numFmtId="0" fontId="3" fillId="0" borderId="0" xfId="73" applyFont="1" applyAlignment="1">
      <alignment vertical="center"/>
      <protection/>
    </xf>
    <xf numFmtId="0" fontId="3" fillId="0" borderId="0" xfId="73" applyFont="1" applyAlignment="1">
      <alignment horizontal="center" vertical="center"/>
      <protection/>
    </xf>
    <xf numFmtId="2" fontId="3" fillId="0" borderId="0" xfId="73" applyNumberFormat="1" applyFont="1" applyAlignment="1">
      <alignment vertical="center"/>
      <protection/>
    </xf>
    <xf numFmtId="0" fontId="3" fillId="0" borderId="0" xfId="73" applyFont="1" applyBorder="1" applyAlignment="1">
      <alignment vertical="center"/>
      <protection/>
    </xf>
    <xf numFmtId="0" fontId="3" fillId="0" borderId="0" xfId="73" applyFont="1" applyFill="1" applyBorder="1" applyAlignment="1">
      <alignment vertical="center"/>
      <protection/>
    </xf>
    <xf numFmtId="0" fontId="3" fillId="0" borderId="0" xfId="73" applyFont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73" applyFont="1" applyBorder="1" applyAlignment="1">
      <alignment horizontal="center" vertical="center" wrapText="1"/>
      <protection/>
    </xf>
    <xf numFmtId="4" fontId="3" fillId="0" borderId="0" xfId="73" applyNumberFormat="1" applyFont="1" applyAlignment="1">
      <alignment vertical="center"/>
      <protection/>
    </xf>
    <xf numFmtId="165" fontId="7" fillId="31" borderId="11" xfId="73" applyNumberFormat="1" applyFont="1" applyFill="1" applyBorder="1" applyAlignment="1">
      <alignment horizontal="center" vertical="center" wrapText="1"/>
      <protection/>
    </xf>
    <xf numFmtId="165" fontId="7" fillId="31" borderId="11" xfId="73" applyNumberFormat="1" applyFont="1" applyFill="1" applyBorder="1" applyAlignment="1">
      <alignment horizontal="left" vertical="center" wrapText="1"/>
      <protection/>
    </xf>
    <xf numFmtId="4" fontId="3" fillId="0" borderId="0" xfId="73" applyNumberFormat="1" applyFont="1" applyBorder="1" applyAlignment="1">
      <alignment vertical="center"/>
      <protection/>
    </xf>
    <xf numFmtId="0" fontId="0" fillId="0" borderId="12" xfId="85" applyFont="1" applyFill="1" applyBorder="1" applyAlignment="1">
      <alignment horizontal="center" vertical="center" wrapText="1"/>
      <protection/>
    </xf>
    <xf numFmtId="0" fontId="0" fillId="0" borderId="12" xfId="85" applyFont="1" applyFill="1" applyBorder="1" applyAlignment="1">
      <alignment vertical="center" wrapText="1"/>
      <protection/>
    </xf>
    <xf numFmtId="4" fontId="7" fillId="31" borderId="11" xfId="73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73" applyFont="1" applyFill="1" applyAlignment="1">
      <alignment vertical="center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2" xfId="85" applyFont="1" applyBorder="1" applyAlignment="1">
      <alignment horizontal="center" vertical="center" wrapText="1"/>
      <protection/>
    </xf>
    <xf numFmtId="0" fontId="0" fillId="0" borderId="12" xfId="85" applyFont="1" applyBorder="1" applyAlignment="1">
      <alignment vertical="center" wrapText="1"/>
      <protection/>
    </xf>
    <xf numFmtId="0" fontId="0" fillId="33" borderId="12" xfId="85" applyFont="1" applyFill="1" applyBorder="1" applyAlignment="1">
      <alignment horizontal="center" vertical="center" wrapText="1"/>
      <protection/>
    </xf>
    <xf numFmtId="0" fontId="0" fillId="33" borderId="12" xfId="85" applyFont="1" applyFill="1" applyBorder="1" applyAlignment="1">
      <alignment vertical="center" wrapText="1"/>
      <protection/>
    </xf>
    <xf numFmtId="4" fontId="3" fillId="0" borderId="0" xfId="73" applyNumberFormat="1" applyFont="1" applyFill="1" applyAlignment="1">
      <alignment vertical="center"/>
      <protection/>
    </xf>
    <xf numFmtId="0" fontId="0" fillId="0" borderId="14" xfId="73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0" fillId="0" borderId="17" xfId="73" applyFont="1" applyBorder="1" applyAlignment="1">
      <alignment horizontal="center" vertical="center"/>
      <protection/>
    </xf>
    <xf numFmtId="0" fontId="6" fillId="0" borderId="0" xfId="73" applyFont="1" applyBorder="1" applyAlignment="1">
      <alignment horizontal="center" vertical="center"/>
      <protection/>
    </xf>
    <xf numFmtId="0" fontId="0" fillId="0" borderId="18" xfId="85" applyFont="1" applyFill="1" applyBorder="1" applyAlignment="1">
      <alignment vertical="center" wrapText="1"/>
      <protection/>
    </xf>
    <xf numFmtId="0" fontId="0" fillId="0" borderId="18" xfId="85" applyFont="1" applyFill="1" applyBorder="1" applyAlignment="1">
      <alignment horizontal="center" vertical="center" wrapText="1"/>
      <protection/>
    </xf>
    <xf numFmtId="165" fontId="7" fillId="31" borderId="19" xfId="73" applyNumberFormat="1" applyFont="1" applyFill="1" applyBorder="1" applyAlignment="1">
      <alignment horizontal="center" vertical="center" wrapText="1"/>
      <protection/>
    </xf>
    <xf numFmtId="165" fontId="7" fillId="31" borderId="19" xfId="73" applyNumberFormat="1" applyFont="1" applyFill="1" applyBorder="1" applyAlignment="1">
      <alignment horizontal="left" vertical="center" wrapText="1"/>
      <protection/>
    </xf>
    <xf numFmtId="4" fontId="7" fillId="34" borderId="20" xfId="73" applyNumberFormat="1" applyFont="1" applyFill="1" applyBorder="1" applyAlignment="1">
      <alignment vertical="center" wrapText="1"/>
      <protection/>
    </xf>
    <xf numFmtId="4" fontId="7" fillId="34" borderId="21" xfId="73" applyNumberFormat="1" applyFont="1" applyFill="1" applyBorder="1" applyAlignment="1">
      <alignment vertical="center" wrapText="1"/>
      <protection/>
    </xf>
    <xf numFmtId="4" fontId="0" fillId="35" borderId="20" xfId="73" applyNumberFormat="1" applyFont="1" applyFill="1" applyBorder="1" applyAlignment="1">
      <alignment vertical="center"/>
      <protection/>
    </xf>
    <xf numFmtId="4" fontId="7" fillId="31" borderId="21" xfId="58" applyNumberFormat="1" applyFont="1" applyFill="1" applyBorder="1" applyAlignment="1">
      <alignment vertical="center"/>
    </xf>
    <xf numFmtId="4" fontId="7" fillId="31" borderId="22" xfId="58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73" applyFont="1" applyBorder="1" applyAlignment="1">
      <alignment horizontal="center" vertical="center"/>
      <protection/>
    </xf>
    <xf numFmtId="0" fontId="0" fillId="0" borderId="14" xfId="73" applyFont="1" applyBorder="1" applyAlignment="1">
      <alignment horizontal="center" vertical="center"/>
      <protection/>
    </xf>
    <xf numFmtId="4" fontId="7" fillId="36" borderId="21" xfId="73" applyNumberFormat="1" applyFont="1" applyFill="1" applyBorder="1" applyAlignment="1">
      <alignment vertical="center" wrapText="1"/>
      <protection/>
    </xf>
    <xf numFmtId="0" fontId="0" fillId="0" borderId="10" xfId="73" applyFont="1" applyBorder="1" applyAlignment="1">
      <alignment horizontal="left" vertical="center" wrapText="1"/>
      <protection/>
    </xf>
    <xf numFmtId="0" fontId="0" fillId="0" borderId="10" xfId="73" applyFont="1" applyFill="1" applyBorder="1" applyAlignment="1">
      <alignment horizontal="center" vertical="center"/>
      <protection/>
    </xf>
    <xf numFmtId="0" fontId="0" fillId="0" borderId="10" xfId="73" applyFont="1" applyFill="1" applyBorder="1" applyAlignment="1">
      <alignment horizontal="left" vertical="center" wrapText="1"/>
      <protection/>
    </xf>
    <xf numFmtId="0" fontId="0" fillId="0" borderId="10" xfId="73" applyFont="1" applyBorder="1" applyAlignment="1">
      <alignment vertical="center" wrapText="1"/>
      <protection/>
    </xf>
    <xf numFmtId="0" fontId="0" fillId="0" borderId="10" xfId="73" applyFont="1" applyFill="1" applyBorder="1" applyAlignment="1">
      <alignment vertical="center" wrapText="1"/>
      <protection/>
    </xf>
    <xf numFmtId="0" fontId="0" fillId="0" borderId="17" xfId="73" applyFont="1" applyFill="1" applyBorder="1" applyAlignment="1">
      <alignment horizontal="center" vertical="center"/>
      <protection/>
    </xf>
    <xf numFmtId="4" fontId="7" fillId="35" borderId="21" xfId="73" applyNumberFormat="1" applyFont="1" applyFill="1" applyBorder="1" applyAlignment="1">
      <alignment vertical="center"/>
      <protection/>
    </xf>
    <xf numFmtId="4" fontId="7" fillId="37" borderId="20" xfId="0" applyNumberFormat="1" applyFont="1" applyFill="1" applyBorder="1" applyAlignment="1" applyProtection="1">
      <alignment vertical="center"/>
      <protection/>
    </xf>
    <xf numFmtId="4" fontId="7" fillId="22" borderId="21" xfId="0" applyNumberFormat="1" applyFont="1" applyFill="1" applyBorder="1" applyAlignment="1" applyProtection="1">
      <alignment vertical="center"/>
      <protection/>
    </xf>
    <xf numFmtId="4" fontId="7" fillId="37" borderId="21" xfId="0" applyNumberFormat="1" applyFont="1" applyFill="1" applyBorder="1" applyAlignment="1" applyProtection="1">
      <alignment vertical="center"/>
      <protection/>
    </xf>
    <xf numFmtId="4" fontId="7" fillId="36" borderId="21" xfId="0" applyNumberFormat="1" applyFont="1" applyFill="1" applyBorder="1" applyAlignment="1" applyProtection="1">
      <alignment vertical="center"/>
      <protection/>
    </xf>
    <xf numFmtId="0" fontId="0" fillId="0" borderId="10" xfId="85" applyFont="1" applyFill="1" applyBorder="1" applyAlignment="1">
      <alignment horizontal="center" vertical="center" wrapText="1"/>
      <protection/>
    </xf>
    <xf numFmtId="0" fontId="0" fillId="0" borderId="10" xfId="85" applyFont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7" fillId="36" borderId="20" xfId="73" applyNumberFormat="1" applyFont="1" applyFill="1" applyBorder="1" applyAlignment="1">
      <alignment vertical="center" wrapText="1"/>
      <protection/>
    </xf>
    <xf numFmtId="0" fontId="0" fillId="0" borderId="10" xfId="73" applyFont="1" applyBorder="1" applyAlignment="1">
      <alignment horizontal="justify" vertical="center" wrapText="1"/>
      <protection/>
    </xf>
    <xf numFmtId="0" fontId="0" fillId="0" borderId="14" xfId="73" applyFont="1" applyBorder="1" applyAlignment="1">
      <alignment horizontal="justify" vertical="center" wrapText="1"/>
      <protection/>
    </xf>
    <xf numFmtId="4" fontId="7" fillId="14" borderId="23" xfId="73" applyNumberFormat="1" applyFont="1" applyFill="1" applyBorder="1" applyAlignment="1">
      <alignment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0" xfId="93" applyFont="1" applyBorder="1" applyAlignment="1">
      <alignment horizontal="center" vertical="center"/>
      <protection/>
    </xf>
    <xf numFmtId="0" fontId="0" fillId="0" borderId="10" xfId="90" applyFont="1" applyBorder="1" applyAlignment="1">
      <alignment horizontal="center" vertical="center" wrapText="1"/>
      <protection/>
    </xf>
    <xf numFmtId="0" fontId="0" fillId="0" borderId="10" xfId="9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88" applyNumberFormat="1" applyFont="1" applyFill="1" applyBorder="1" applyAlignment="1" applyProtection="1">
      <alignment horizontal="center" vertical="center"/>
      <protection/>
    </xf>
    <xf numFmtId="0" fontId="0" fillId="0" borderId="10" xfId="92" applyNumberFormat="1" applyFont="1" applyFill="1" applyBorder="1" applyAlignment="1" applyProtection="1">
      <alignment horizontal="center" vertical="center"/>
      <protection/>
    </xf>
    <xf numFmtId="0" fontId="0" fillId="0" borderId="12" xfId="76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49" fontId="7" fillId="0" borderId="24" xfId="73" applyNumberFormat="1" applyFont="1" applyBorder="1" applyAlignment="1">
      <alignment horizontal="center" vertical="center" wrapText="1"/>
      <protection/>
    </xf>
    <xf numFmtId="0" fontId="7" fillId="0" borderId="25" xfId="73" applyFont="1" applyBorder="1" applyAlignment="1">
      <alignment horizontal="center" vertical="center" wrapText="1"/>
      <protection/>
    </xf>
    <xf numFmtId="4" fontId="8" fillId="0" borderId="21" xfId="0" applyNumberFormat="1" applyFont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4" fontId="0" fillId="33" borderId="21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8" fillId="0" borderId="26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4" fontId="0" fillId="0" borderId="21" xfId="93" applyNumberFormat="1" applyFont="1" applyBorder="1" applyAlignment="1">
      <alignment horizontal="center" vertical="center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90" applyFont="1" applyBorder="1" applyAlignment="1">
      <alignment horizontal="center" vertical="center" wrapText="1"/>
      <protection/>
    </xf>
    <xf numFmtId="0" fontId="0" fillId="0" borderId="21" xfId="90" applyFont="1" applyFill="1" applyBorder="1" applyAlignment="1">
      <alignment horizontal="center" vertical="center" wrapText="1"/>
      <protection/>
    </xf>
    <xf numFmtId="4" fontId="0" fillId="0" borderId="21" xfId="93" applyNumberFormat="1" applyFont="1" applyBorder="1" applyAlignment="1">
      <alignment horizontal="center" vertical="center" wrapText="1"/>
      <protection/>
    </xf>
    <xf numFmtId="4" fontId="0" fillId="0" borderId="21" xfId="73" applyNumberFormat="1" applyFont="1" applyBorder="1" applyAlignment="1">
      <alignment horizontal="center" vertical="center"/>
      <protection/>
    </xf>
    <xf numFmtId="4" fontId="0" fillId="0" borderId="21" xfId="73" applyNumberFormat="1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4" fontId="0" fillId="0" borderId="21" xfId="88" applyNumberFormat="1" applyFont="1" applyFill="1" applyBorder="1" applyAlignment="1" applyProtection="1">
      <alignment horizontal="center" vertical="center"/>
      <protection/>
    </xf>
    <xf numFmtId="0" fontId="0" fillId="0" borderId="21" xfId="92" applyNumberFormat="1" applyFont="1" applyFill="1" applyBorder="1" applyAlignment="1" applyProtection="1">
      <alignment horizontal="center" vertical="center"/>
      <protection/>
    </xf>
    <xf numFmtId="4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4" fontId="3" fillId="0" borderId="27" xfId="73" applyNumberFormat="1" applyFont="1" applyBorder="1" applyAlignment="1">
      <alignment horizontal="center" vertical="center"/>
      <protection/>
    </xf>
    <xf numFmtId="0" fontId="0" fillId="0" borderId="28" xfId="76" applyFont="1" applyBorder="1" applyAlignment="1">
      <alignment horizontal="center" vertical="center"/>
      <protection/>
    </xf>
    <xf numFmtId="4" fontId="0" fillId="0" borderId="29" xfId="85" applyNumberFormat="1" applyFont="1" applyFill="1" applyBorder="1" applyAlignment="1">
      <alignment horizontal="center" vertical="center" wrapText="1"/>
      <protection/>
    </xf>
    <xf numFmtId="4" fontId="0" fillId="0" borderId="28" xfId="85" applyNumberFormat="1" applyFont="1" applyFill="1" applyBorder="1" applyAlignment="1">
      <alignment horizontal="center" vertical="center" wrapText="1"/>
      <protection/>
    </xf>
    <xf numFmtId="4" fontId="0" fillId="0" borderId="28" xfId="85" applyNumberFormat="1" applyFont="1" applyBorder="1" applyAlignment="1">
      <alignment horizontal="center" vertical="center" wrapText="1"/>
      <protection/>
    </xf>
    <xf numFmtId="4" fontId="0" fillId="33" borderId="28" xfId="85" applyNumberFormat="1" applyFont="1" applyFill="1" applyBorder="1" applyAlignment="1">
      <alignment horizontal="center" vertical="center" wrapText="1"/>
      <protection/>
    </xf>
    <xf numFmtId="4" fontId="0" fillId="0" borderId="21" xfId="73" applyNumberFormat="1" applyFont="1" applyBorder="1" applyAlignment="1">
      <alignment horizontal="center" vertical="center" wrapText="1"/>
      <protection/>
    </xf>
    <xf numFmtId="4" fontId="0" fillId="0" borderId="22" xfId="73" applyNumberFormat="1" applyFont="1" applyBorder="1" applyAlignment="1">
      <alignment horizontal="center" vertical="center"/>
      <protection/>
    </xf>
    <xf numFmtId="4" fontId="7" fillId="31" borderId="30" xfId="73" applyNumberFormat="1" applyFont="1" applyFill="1" applyBorder="1" applyAlignment="1">
      <alignment horizontal="center" vertical="center" wrapText="1"/>
      <protection/>
    </xf>
    <xf numFmtId="4" fontId="3" fillId="0" borderId="0" xfId="73" applyNumberFormat="1" applyFont="1" applyBorder="1" applyAlignment="1">
      <alignment horizontal="center" vertical="center"/>
      <protection/>
    </xf>
    <xf numFmtId="0" fontId="5" fillId="0" borderId="0" xfId="73" applyFont="1" applyBorder="1" applyAlignment="1">
      <alignment horizontal="left" vertical="center" wrapText="1"/>
      <protection/>
    </xf>
    <xf numFmtId="0" fontId="5" fillId="0" borderId="0" xfId="73" applyFont="1" applyBorder="1" applyAlignment="1">
      <alignment horizontal="center" vertical="center"/>
      <protection/>
    </xf>
    <xf numFmtId="4" fontId="5" fillId="0" borderId="0" xfId="73" applyNumberFormat="1" applyFont="1" applyBorder="1" applyAlignment="1">
      <alignment horizontal="center" vertical="center"/>
      <protection/>
    </xf>
    <xf numFmtId="4" fontId="5" fillId="0" borderId="0" xfId="73" applyNumberFormat="1" applyFont="1" applyBorder="1" applyAlignment="1">
      <alignment vertical="center"/>
      <protection/>
    </xf>
    <xf numFmtId="0" fontId="6" fillId="0" borderId="0" xfId="73" applyFont="1" applyBorder="1" applyAlignment="1">
      <alignment vertical="center" wrapText="1"/>
      <protection/>
    </xf>
    <xf numFmtId="4" fontId="6" fillId="0" borderId="0" xfId="73" applyNumberFormat="1" applyFont="1" applyBorder="1" applyAlignment="1">
      <alignment horizontal="center" vertical="center"/>
      <protection/>
    </xf>
    <xf numFmtId="4" fontId="6" fillId="0" borderId="0" xfId="73" applyNumberFormat="1" applyFont="1" applyBorder="1" applyAlignment="1">
      <alignment vertical="center"/>
      <protection/>
    </xf>
    <xf numFmtId="1" fontId="10" fillId="0" borderId="31" xfId="73" applyNumberFormat="1" applyFont="1" applyBorder="1" applyAlignment="1">
      <alignment horizontal="center" vertical="center"/>
      <protection/>
    </xf>
    <xf numFmtId="1" fontId="10" fillId="0" borderId="31" xfId="73" applyNumberFormat="1" applyFont="1" applyBorder="1" applyAlignment="1">
      <alignment horizontal="center" vertical="center" wrapText="1"/>
      <protection/>
    </xf>
    <xf numFmtId="1" fontId="10" fillId="0" borderId="32" xfId="73" applyNumberFormat="1" applyFont="1" applyBorder="1" applyAlignment="1">
      <alignment horizontal="center" vertical="center"/>
      <protection/>
    </xf>
    <xf numFmtId="4" fontId="7" fillId="35" borderId="33" xfId="73" applyNumberFormat="1" applyFont="1" applyFill="1" applyBorder="1" applyAlignment="1">
      <alignment vertical="center"/>
      <protection/>
    </xf>
    <xf numFmtId="4" fontId="7" fillId="34" borderId="21" xfId="73" applyNumberFormat="1" applyFont="1" applyFill="1" applyBorder="1" applyAlignment="1">
      <alignment vertical="center"/>
      <protection/>
    </xf>
    <xf numFmtId="4" fontId="7" fillId="37" borderId="21" xfId="73" applyNumberFormat="1" applyFont="1" applyFill="1" applyBorder="1" applyAlignment="1">
      <alignment vertical="center"/>
      <protection/>
    </xf>
    <xf numFmtId="4" fontId="7" fillId="37" borderId="20" xfId="73" applyNumberFormat="1" applyFont="1" applyFill="1" applyBorder="1" applyAlignment="1">
      <alignment vertical="center"/>
      <protection/>
    </xf>
    <xf numFmtId="4" fontId="7" fillId="36" borderId="21" xfId="73" applyNumberFormat="1" applyFont="1" applyFill="1" applyBorder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NumberFormat="1" applyFont="1" applyBorder="1" applyAlignment="1">
      <alignment vertical="center" wrapText="1"/>
    </xf>
    <xf numFmtId="0" fontId="0" fillId="0" borderId="10" xfId="93" applyFont="1" applyFill="1" applyBorder="1" applyAlignment="1">
      <alignment vertical="center" wrapText="1"/>
      <protection/>
    </xf>
    <xf numFmtId="0" fontId="0" fillId="0" borderId="10" xfId="0" applyFill="1" applyBorder="1" applyAlignment="1">
      <alignment vertical="center" wrapText="1"/>
    </xf>
    <xf numFmtId="0" fontId="0" fillId="0" borderId="10" xfId="93" applyFont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90" applyFont="1" applyBorder="1" applyAlignment="1">
      <alignment vertical="center" wrapText="1"/>
      <protection/>
    </xf>
    <xf numFmtId="0" fontId="0" fillId="0" borderId="10" xfId="90" applyFont="1" applyFill="1" applyBorder="1" applyAlignment="1">
      <alignment vertical="center" wrapText="1"/>
      <protection/>
    </xf>
    <xf numFmtId="0" fontId="0" fillId="0" borderId="10" xfId="93" applyNumberFormat="1" applyFont="1" applyBorder="1" applyAlignment="1">
      <alignment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88" applyNumberFormat="1" applyFont="1" applyFill="1" applyBorder="1" applyAlignment="1" applyProtection="1">
      <alignment horizontal="left" vertical="center" wrapText="1"/>
      <protection/>
    </xf>
    <xf numFmtId="0" fontId="0" fillId="0" borderId="0" xfId="88" applyNumberFormat="1" applyFont="1" applyFill="1" applyBorder="1" applyAlignment="1" applyProtection="1">
      <alignment vertical="center" wrapText="1"/>
      <protection/>
    </xf>
    <xf numFmtId="0" fontId="0" fillId="0" borderId="10" xfId="9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2" xfId="76" applyFont="1" applyBorder="1" applyAlignment="1">
      <alignment vertical="center" wrapText="1"/>
      <protection/>
    </xf>
    <xf numFmtId="0" fontId="0" fillId="0" borderId="28" xfId="76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4" fontId="3" fillId="0" borderId="0" xfId="73" applyNumberFormat="1" applyFont="1" applyFill="1" applyBorder="1" applyAlignment="1">
      <alignment vertical="center"/>
      <protection/>
    </xf>
    <xf numFmtId="4" fontId="46" fillId="0" borderId="0" xfId="73" applyNumberFormat="1" applyFont="1" applyFill="1" applyAlignment="1">
      <alignment vertical="center"/>
      <protection/>
    </xf>
    <xf numFmtId="4" fontId="7" fillId="37" borderId="21" xfId="0" applyNumberFormat="1" applyFont="1" applyFill="1" applyBorder="1" applyAlignment="1" applyProtection="1">
      <alignment horizontal="right" vertical="center"/>
      <protection/>
    </xf>
    <xf numFmtId="4" fontId="2" fillId="36" borderId="21" xfId="73" applyNumberFormat="1" applyFont="1" applyFill="1" applyBorder="1" applyAlignment="1">
      <alignment vertical="center"/>
      <protection/>
    </xf>
    <xf numFmtId="4" fontId="2" fillId="37" borderId="21" xfId="73" applyNumberFormat="1" applyFont="1" applyFill="1" applyBorder="1" applyAlignment="1">
      <alignment vertical="center"/>
      <protection/>
    </xf>
    <xf numFmtId="49" fontId="7" fillId="0" borderId="0" xfId="73" applyNumberFormat="1" applyFont="1" applyBorder="1" applyAlignment="1">
      <alignment horizontal="center" vertical="center" wrapText="1"/>
      <protection/>
    </xf>
    <xf numFmtId="1" fontId="10" fillId="0" borderId="34" xfId="73" applyNumberFormat="1" applyFont="1" applyBorder="1" applyAlignment="1">
      <alignment horizontal="center" vertical="center"/>
      <protection/>
    </xf>
    <xf numFmtId="4" fontId="8" fillId="0" borderId="19" xfId="102" applyNumberFormat="1" applyFont="1" applyBorder="1" applyAlignment="1">
      <alignment vertical="center" wrapText="1"/>
    </xf>
    <xf numFmtId="4" fontId="8" fillId="0" borderId="35" xfId="102" applyNumberFormat="1" applyFont="1" applyBorder="1" applyAlignment="1">
      <alignment vertical="center" wrapText="1"/>
    </xf>
    <xf numFmtId="4" fontId="8" fillId="0" borderId="11" xfId="102" applyNumberFormat="1" applyFont="1" applyBorder="1" applyAlignment="1">
      <alignment vertical="center" wrapText="1"/>
    </xf>
    <xf numFmtId="4" fontId="49" fillId="0" borderId="19" xfId="0" applyNumberFormat="1" applyFont="1" applyBorder="1" applyAlignment="1">
      <alignment vertical="center"/>
    </xf>
    <xf numFmtId="4" fontId="8" fillId="0" borderId="0" xfId="102" applyNumberFormat="1" applyFont="1" applyFill="1" applyBorder="1" applyAlignment="1">
      <alignment vertical="center" wrapText="1"/>
    </xf>
    <xf numFmtId="4" fontId="0" fillId="0" borderId="35" xfId="102" applyNumberFormat="1" applyFont="1" applyBorder="1" applyAlignment="1">
      <alignment vertical="center" wrapText="1"/>
    </xf>
    <xf numFmtId="4" fontId="0" fillId="0" borderId="11" xfId="102" applyNumberFormat="1" applyFont="1" applyBorder="1" applyAlignment="1">
      <alignment vertical="center" wrapText="1"/>
    </xf>
    <xf numFmtId="4" fontId="0" fillId="0" borderId="19" xfId="102" applyNumberFormat="1" applyFont="1" applyBorder="1" applyAlignment="1">
      <alignment vertical="center" wrapText="1"/>
    </xf>
    <xf numFmtId="4" fontId="8" fillId="0" borderId="35" xfId="102" applyNumberFormat="1" applyFont="1" applyFill="1" applyBorder="1" applyAlignment="1">
      <alignment vertical="center" wrapText="1"/>
    </xf>
    <xf numFmtId="4" fontId="8" fillId="0" borderId="11" xfId="102" applyNumberFormat="1" applyFont="1" applyFill="1" applyBorder="1" applyAlignment="1">
      <alignment vertical="center" wrapText="1"/>
    </xf>
    <xf numFmtId="4" fontId="0" fillId="0" borderId="11" xfId="102" applyNumberFormat="1" applyFont="1" applyFill="1" applyBorder="1" applyAlignment="1">
      <alignment vertical="center" wrapText="1"/>
    </xf>
    <xf numFmtId="4" fontId="8" fillId="0" borderId="19" xfId="102" applyNumberFormat="1" applyFont="1" applyFill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4" fontId="0" fillId="0" borderId="11" xfId="93" applyNumberFormat="1" applyFont="1" applyBorder="1" applyAlignment="1">
      <alignment vertical="center"/>
      <protection/>
    </xf>
    <xf numFmtId="0" fontId="0" fillId="0" borderId="11" xfId="0" applyFont="1" applyFill="1" applyBorder="1" applyAlignment="1">
      <alignment vertical="center" wrapText="1"/>
    </xf>
    <xf numFmtId="0" fontId="0" fillId="0" borderId="11" xfId="90" applyFont="1" applyBorder="1" applyAlignment="1">
      <alignment vertical="center" wrapText="1"/>
      <protection/>
    </xf>
    <xf numFmtId="0" fontId="0" fillId="0" borderId="19" xfId="90" applyFont="1" applyBorder="1" applyAlignment="1">
      <alignment vertical="center" wrapText="1"/>
      <protection/>
    </xf>
    <xf numFmtId="0" fontId="0" fillId="0" borderId="11" xfId="90" applyFont="1" applyFill="1" applyBorder="1" applyAlignment="1">
      <alignment vertical="center" wrapText="1"/>
      <protection/>
    </xf>
    <xf numFmtId="4" fontId="0" fillId="0" borderId="11" xfId="73" applyNumberFormat="1" applyFont="1" applyBorder="1" applyAlignment="1">
      <alignment vertical="center"/>
      <protection/>
    </xf>
    <xf numFmtId="4" fontId="0" fillId="0" borderId="11" xfId="73" applyNumberFormat="1" applyFont="1" applyFill="1" applyBorder="1" applyAlignment="1">
      <alignment vertical="center"/>
      <protection/>
    </xf>
    <xf numFmtId="166" fontId="0" fillId="0" borderId="11" xfId="0" applyNumberFormat="1" applyFont="1" applyBorder="1" applyAlignment="1">
      <alignment vertical="center"/>
    </xf>
    <xf numFmtId="166" fontId="0" fillId="0" borderId="11" xfId="0" applyNumberFormat="1" applyFont="1" applyBorder="1" applyAlignment="1">
      <alignment vertical="center"/>
    </xf>
    <xf numFmtId="166" fontId="0" fillId="0" borderId="11" xfId="0" applyNumberFormat="1" applyFont="1" applyFill="1" applyBorder="1" applyAlignment="1">
      <alignment vertical="center"/>
    </xf>
    <xf numFmtId="166" fontId="0" fillId="0" borderId="11" xfId="0" applyNumberFormat="1" applyFont="1" applyBorder="1" applyAlignment="1">
      <alignment vertical="center" wrapText="1"/>
    </xf>
    <xf numFmtId="166" fontId="0" fillId="33" borderId="11" xfId="0" applyNumberFormat="1" applyFont="1" applyFill="1" applyBorder="1" applyAlignment="1">
      <alignment vertical="center"/>
    </xf>
    <xf numFmtId="4" fontId="0" fillId="0" borderId="11" xfId="88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2" fontId="0" fillId="0" borderId="11" xfId="0" applyNumberFormat="1" applyFont="1" applyFill="1" applyBorder="1" applyAlignment="1" applyProtection="1">
      <alignment vertical="center"/>
      <protection locked="0"/>
    </xf>
    <xf numFmtId="2" fontId="0" fillId="0" borderId="36" xfId="76" applyNumberFormat="1" applyFont="1" applyBorder="1" applyAlignment="1">
      <alignment vertical="center"/>
      <protection/>
    </xf>
    <xf numFmtId="4" fontId="0" fillId="0" borderId="37" xfId="74" applyNumberFormat="1" applyFont="1" applyFill="1" applyBorder="1" applyAlignment="1">
      <alignment vertical="center"/>
      <protection/>
    </xf>
    <xf numFmtId="4" fontId="0" fillId="0" borderId="36" xfId="74" applyNumberFormat="1" applyFont="1" applyFill="1" applyBorder="1" applyAlignment="1">
      <alignment vertical="center"/>
      <protection/>
    </xf>
    <xf numFmtId="4" fontId="0" fillId="0" borderId="36" xfId="74" applyNumberFormat="1" applyFont="1" applyBorder="1" applyAlignment="1">
      <alignment vertical="center"/>
      <protection/>
    </xf>
    <xf numFmtId="4" fontId="0" fillId="33" borderId="36" xfId="74" applyNumberFormat="1" applyFont="1" applyFill="1" applyBorder="1" applyAlignment="1">
      <alignment vertical="center"/>
      <protection/>
    </xf>
    <xf numFmtId="4" fontId="0" fillId="0" borderId="19" xfId="73" applyNumberFormat="1" applyFont="1" applyBorder="1" applyAlignment="1">
      <alignment vertical="center"/>
      <protection/>
    </xf>
    <xf numFmtId="4" fontId="7" fillId="31" borderId="11" xfId="73" applyNumberFormat="1" applyFont="1" applyFill="1" applyBorder="1" applyAlignment="1">
      <alignment vertical="center"/>
      <protection/>
    </xf>
    <xf numFmtId="4" fontId="7" fillId="31" borderId="19" xfId="73" applyNumberFormat="1" applyFont="1" applyFill="1" applyBorder="1" applyAlignment="1">
      <alignment vertical="center"/>
      <protection/>
    </xf>
    <xf numFmtId="4" fontId="3" fillId="0" borderId="21" xfId="73" applyNumberFormat="1" applyFont="1" applyBorder="1" applyAlignment="1">
      <alignment vertical="center"/>
      <protection/>
    </xf>
    <xf numFmtId="4" fontId="0" fillId="35" borderId="21" xfId="73" applyNumberFormat="1" applyFont="1" applyFill="1" applyBorder="1" applyAlignment="1">
      <alignment vertical="center"/>
      <protection/>
    </xf>
    <xf numFmtId="4" fontId="7" fillId="36" borderId="21" xfId="88" applyNumberFormat="1" applyFont="1" applyFill="1" applyBorder="1" applyAlignment="1" applyProtection="1">
      <alignment vertical="center"/>
      <protection/>
    </xf>
    <xf numFmtId="4" fontId="7" fillId="38" borderId="21" xfId="74" applyNumberFormat="1" applyFont="1" applyFill="1" applyBorder="1" applyAlignment="1">
      <alignment vertical="center"/>
      <protection/>
    </xf>
    <xf numFmtId="4" fontId="7" fillId="36" borderId="21" xfId="74" applyNumberFormat="1" applyFont="1" applyFill="1" applyBorder="1" applyAlignment="1">
      <alignment vertical="center"/>
      <protection/>
    </xf>
    <xf numFmtId="4" fontId="7" fillId="37" borderId="21" xfId="74" applyNumberFormat="1" applyFont="1" applyFill="1" applyBorder="1" applyAlignment="1">
      <alignment vertical="center"/>
      <protection/>
    </xf>
    <xf numFmtId="4" fontId="0" fillId="39" borderId="21" xfId="58" applyNumberFormat="1" applyFont="1" applyFill="1" applyBorder="1" applyAlignment="1">
      <alignment vertical="center"/>
    </xf>
    <xf numFmtId="4" fontId="7" fillId="39" borderId="33" xfId="73" applyNumberFormat="1" applyFont="1" applyFill="1" applyBorder="1" applyAlignment="1">
      <alignment vertical="center"/>
      <protection/>
    </xf>
    <xf numFmtId="4" fontId="7" fillId="35" borderId="23" xfId="73" applyNumberFormat="1" applyFont="1" applyFill="1" applyBorder="1" applyAlignment="1">
      <alignment vertical="center"/>
      <protection/>
    </xf>
    <xf numFmtId="4" fontId="7" fillId="40" borderId="23" xfId="73" applyNumberFormat="1" applyFont="1" applyFill="1" applyBorder="1" applyAlignment="1">
      <alignment vertical="center"/>
      <protection/>
    </xf>
    <xf numFmtId="4" fontId="7" fillId="35" borderId="23" xfId="44" applyNumberFormat="1" applyFont="1" applyFill="1" applyBorder="1" applyAlignment="1">
      <alignment vertical="center"/>
    </xf>
    <xf numFmtId="4" fontId="7" fillId="41" borderId="26" xfId="73" applyNumberFormat="1" applyFont="1" applyFill="1" applyBorder="1" applyAlignment="1">
      <alignment vertical="center" wrapText="1"/>
      <protection/>
    </xf>
    <xf numFmtId="4" fontId="7" fillId="38" borderId="20" xfId="74" applyNumberFormat="1" applyFont="1" applyFill="1" applyBorder="1" applyAlignment="1">
      <alignment vertical="center"/>
      <protection/>
    </xf>
    <xf numFmtId="4" fontId="7" fillId="42" borderId="23" xfId="74" applyNumberFormat="1" applyFont="1" applyFill="1" applyBorder="1" applyAlignment="1">
      <alignment vertical="center"/>
      <protection/>
    </xf>
    <xf numFmtId="4" fontId="7" fillId="41" borderId="21" xfId="73" applyNumberFormat="1" applyFont="1" applyFill="1" applyBorder="1" applyAlignment="1">
      <alignment vertical="center" wrapText="1"/>
      <protection/>
    </xf>
    <xf numFmtId="4" fontId="7" fillId="35" borderId="23" xfId="73" applyNumberFormat="1" applyFont="1" applyFill="1" applyBorder="1" applyAlignment="1">
      <alignment horizontal="right" vertical="center"/>
      <protection/>
    </xf>
    <xf numFmtId="4" fontId="7" fillId="36" borderId="21" xfId="92" applyNumberFormat="1" applyFont="1" applyFill="1" applyBorder="1" applyAlignment="1" applyProtection="1">
      <alignment horizontal="right" vertical="center"/>
      <protection/>
    </xf>
    <xf numFmtId="4" fontId="7" fillId="36" borderId="21" xfId="92" applyNumberFormat="1" applyFont="1" applyFill="1" applyBorder="1" applyAlignment="1" applyProtection="1">
      <alignment vertical="center"/>
      <protection/>
    </xf>
    <xf numFmtId="4" fontId="7" fillId="39" borderId="38" xfId="73" applyNumberFormat="1" applyFont="1" applyFill="1" applyBorder="1" applyAlignment="1">
      <alignment vertical="center" wrapText="1"/>
      <protection/>
    </xf>
    <xf numFmtId="4" fontId="7" fillId="41" borderId="39" xfId="73" applyNumberFormat="1" applyFont="1" applyFill="1" applyBorder="1" applyAlignment="1">
      <alignment vertical="center" wrapText="1"/>
      <protection/>
    </xf>
    <xf numFmtId="4" fontId="7" fillId="41" borderId="40" xfId="73" applyNumberFormat="1" applyFont="1" applyFill="1" applyBorder="1" applyAlignment="1">
      <alignment vertical="center" wrapText="1"/>
      <protection/>
    </xf>
    <xf numFmtId="4" fontId="7" fillId="41" borderId="41" xfId="73" applyNumberFormat="1" applyFont="1" applyFill="1" applyBorder="1" applyAlignment="1">
      <alignment vertical="center" wrapText="1"/>
      <protection/>
    </xf>
    <xf numFmtId="4" fontId="7" fillId="43" borderId="41" xfId="74" applyNumberFormat="1" applyFont="1" applyFill="1" applyBorder="1" applyAlignment="1">
      <alignment vertical="center" wrapText="1"/>
      <protection/>
    </xf>
    <xf numFmtId="4" fontId="7" fillId="43" borderId="27" xfId="74" applyNumberFormat="1" applyFont="1" applyFill="1" applyBorder="1" applyAlignment="1">
      <alignment vertical="center" wrapText="1"/>
      <protection/>
    </xf>
    <xf numFmtId="0" fontId="10" fillId="0" borderId="32" xfId="73" applyNumberFormat="1" applyFont="1" applyBorder="1" applyAlignment="1">
      <alignment horizontal="center" vertical="center"/>
      <protection/>
    </xf>
    <xf numFmtId="4" fontId="0" fillId="41" borderId="40" xfId="0" applyNumberFormat="1" applyFont="1" applyFill="1" applyBorder="1" applyAlignment="1" applyProtection="1">
      <alignment vertical="center"/>
      <protection/>
    </xf>
    <xf numFmtId="4" fontId="7" fillId="41" borderId="40" xfId="0" applyNumberFormat="1" applyFont="1" applyFill="1" applyBorder="1" applyAlignment="1" applyProtection="1">
      <alignment vertical="center"/>
      <protection/>
    </xf>
    <xf numFmtId="4" fontId="7" fillId="41" borderId="42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4" fontId="7" fillId="0" borderId="43" xfId="73" applyNumberFormat="1" applyFont="1" applyBorder="1" applyAlignment="1">
      <alignment horizontal="center" vertical="center" wrapText="1"/>
      <protection/>
    </xf>
    <xf numFmtId="0" fontId="3" fillId="0" borderId="0" xfId="73" applyFont="1" applyFill="1" applyBorder="1" applyAlignment="1">
      <alignment horizontal="center" vertical="center"/>
      <protection/>
    </xf>
    <xf numFmtId="4" fontId="3" fillId="0" borderId="0" xfId="73" applyNumberFormat="1" applyFont="1" applyFill="1" applyBorder="1" applyAlignment="1">
      <alignment horizontal="center" vertical="center"/>
      <protection/>
    </xf>
    <xf numFmtId="4" fontId="46" fillId="0" borderId="0" xfId="73" applyNumberFormat="1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4" xfId="85" applyFont="1" applyBorder="1" applyAlignment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2" fontId="0" fillId="0" borderId="19" xfId="0" applyNumberFormat="1" applyFont="1" applyFill="1" applyBorder="1" applyAlignment="1" applyProtection="1">
      <alignment vertical="center"/>
      <protection locked="0"/>
    </xf>
    <xf numFmtId="0" fontId="0" fillId="0" borderId="15" xfId="85" applyFont="1" applyFill="1" applyBorder="1" applyAlignment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2" fontId="0" fillId="0" borderId="35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horizontal="center"/>
    </xf>
    <xf numFmtId="0" fontId="3" fillId="0" borderId="10" xfId="73" applyFont="1" applyFill="1" applyBorder="1" applyAlignment="1">
      <alignment horizontal="left" vertical="center" wrapText="1"/>
      <protection/>
    </xf>
    <xf numFmtId="0" fontId="3" fillId="0" borderId="10" xfId="73" applyFont="1" applyFill="1" applyBorder="1" applyAlignment="1">
      <alignment horizontal="center" vertical="center"/>
      <protection/>
    </xf>
    <xf numFmtId="2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88" applyNumberFormat="1" applyFont="1" applyFill="1" applyBorder="1" applyAlignment="1" applyProtection="1">
      <alignment horizontal="left" vertical="center" wrapText="1"/>
      <protection/>
    </xf>
    <xf numFmtId="2" fontId="3" fillId="0" borderId="17" xfId="90" applyNumberFormat="1" applyFont="1" applyFill="1" applyBorder="1">
      <alignment/>
      <protection/>
    </xf>
    <xf numFmtId="4" fontId="3" fillId="0" borderId="21" xfId="73" applyNumberFormat="1" applyFont="1" applyFill="1" applyBorder="1" applyAlignment="1">
      <alignment horizontal="center" vertical="center"/>
      <protection/>
    </xf>
    <xf numFmtId="0" fontId="3" fillId="0" borderId="0" xfId="73" applyFont="1" applyBorder="1" applyAlignment="1">
      <alignment horizontal="center" vertical="center"/>
      <protection/>
    </xf>
    <xf numFmtId="1" fontId="10" fillId="0" borderId="44" xfId="73" applyNumberFormat="1" applyFont="1" applyBorder="1" applyAlignment="1">
      <alignment horizontal="center" vertical="center"/>
      <protection/>
    </xf>
    <xf numFmtId="0" fontId="0" fillId="0" borderId="45" xfId="73" applyFont="1" applyBorder="1" applyAlignment="1">
      <alignment horizontal="center" vertical="center"/>
      <protection/>
    </xf>
    <xf numFmtId="0" fontId="0" fillId="0" borderId="46" xfId="73" applyFont="1" applyBorder="1" applyAlignment="1">
      <alignment horizontal="center" vertical="center"/>
      <protection/>
    </xf>
    <xf numFmtId="0" fontId="0" fillId="0" borderId="47" xfId="73" applyFont="1" applyBorder="1" applyAlignment="1">
      <alignment horizontal="center" vertical="center"/>
      <protection/>
    </xf>
    <xf numFmtId="0" fontId="3" fillId="0" borderId="45" xfId="73" applyFont="1" applyBorder="1" applyAlignment="1">
      <alignment horizontal="center" vertical="center"/>
      <protection/>
    </xf>
    <xf numFmtId="0" fontId="0" fillId="36" borderId="45" xfId="73" applyFont="1" applyFill="1" applyBorder="1" applyAlignment="1">
      <alignment horizontal="center" vertical="center"/>
      <protection/>
    </xf>
    <xf numFmtId="0" fontId="0" fillId="37" borderId="45" xfId="73" applyFont="1" applyFill="1" applyBorder="1" applyAlignment="1">
      <alignment horizontal="center" vertical="center"/>
      <protection/>
    </xf>
    <xf numFmtId="1" fontId="7" fillId="31" borderId="45" xfId="73" applyNumberFormat="1" applyFont="1" applyFill="1" applyBorder="1" applyAlignment="1">
      <alignment horizontal="center" vertical="center" wrapText="1"/>
      <protection/>
    </xf>
    <xf numFmtId="1" fontId="7" fillId="31" borderId="46" xfId="73" applyNumberFormat="1" applyFont="1" applyFill="1" applyBorder="1" applyAlignment="1">
      <alignment horizontal="center" vertical="center" wrapText="1"/>
      <protection/>
    </xf>
    <xf numFmtId="0" fontId="3" fillId="0" borderId="15" xfId="73" applyFont="1" applyBorder="1" applyAlignment="1">
      <alignment horizontal="center" vertical="center"/>
      <protection/>
    </xf>
    <xf numFmtId="0" fontId="3" fillId="0" borderId="10" xfId="73" applyFont="1" applyBorder="1" applyAlignment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92" applyNumberFormat="1" applyFont="1" applyFill="1" applyBorder="1" applyAlignment="1" applyProtection="1">
      <alignment horizontal="left" vertical="center" wrapText="1"/>
      <protection/>
    </xf>
    <xf numFmtId="0" fontId="0" fillId="0" borderId="10" xfId="92" applyNumberFormat="1" applyFont="1" applyFill="1" applyBorder="1" applyAlignment="1" applyProtection="1">
      <alignment horizontal="center" vertical="center"/>
      <protection/>
    </xf>
    <xf numFmtId="0" fontId="0" fillId="0" borderId="45" xfId="73" applyFont="1" applyFill="1" applyBorder="1" applyAlignment="1">
      <alignment horizontal="center" vertical="center"/>
      <protection/>
    </xf>
    <xf numFmtId="0" fontId="0" fillId="0" borderId="11" xfId="92" applyNumberFormat="1" applyFont="1" applyFill="1" applyBorder="1" applyAlignment="1" applyProtection="1">
      <alignment horizontal="right" vertical="center"/>
      <protection/>
    </xf>
    <xf numFmtId="0" fontId="0" fillId="0" borderId="10" xfId="73" applyFont="1" applyBorder="1" applyAlignment="1">
      <alignment horizontal="left" vertical="center" wrapText="1"/>
      <protection/>
    </xf>
    <xf numFmtId="0" fontId="0" fillId="0" borderId="10" xfId="89" applyNumberFormat="1" applyFont="1" applyFill="1" applyBorder="1" applyAlignment="1" applyProtection="1">
      <alignment horizontal="left" vertical="center" wrapText="1"/>
      <protection/>
    </xf>
    <xf numFmtId="0" fontId="0" fillId="0" borderId="10" xfId="89" applyNumberFormat="1" applyFont="1" applyFill="1" applyBorder="1" applyAlignment="1" applyProtection="1">
      <alignment horizontal="center" vertical="center"/>
      <protection/>
    </xf>
    <xf numFmtId="4" fontId="0" fillId="0" borderId="21" xfId="89" applyNumberFormat="1" applyFont="1" applyFill="1" applyBorder="1" applyAlignment="1" applyProtection="1">
      <alignment horizontal="center" vertical="center"/>
      <protection/>
    </xf>
    <xf numFmtId="4" fontId="0" fillId="0" borderId="11" xfId="89" applyNumberFormat="1" applyFont="1" applyFill="1" applyBorder="1" applyAlignment="1" applyProtection="1">
      <alignment vertical="center"/>
      <protection/>
    </xf>
    <xf numFmtId="0" fontId="0" fillId="0" borderId="10" xfId="89" applyNumberFormat="1" applyFont="1" applyFill="1" applyBorder="1" applyAlignment="1" applyProtection="1">
      <alignment horizontal="left" vertical="center" wrapText="1"/>
      <protection/>
    </xf>
    <xf numFmtId="0" fontId="0" fillId="0" borderId="10" xfId="93" applyFont="1" applyBorder="1" applyAlignment="1">
      <alignment vertical="center" wrapText="1"/>
      <protection/>
    </xf>
    <xf numFmtId="0" fontId="0" fillId="0" borderId="10" xfId="93" applyFont="1" applyBorder="1" applyAlignment="1">
      <alignment horizontal="center" vertical="center"/>
      <protection/>
    </xf>
    <xf numFmtId="3" fontId="0" fillId="0" borderId="21" xfId="93" applyNumberFormat="1" applyFont="1" applyBorder="1" applyAlignment="1">
      <alignment horizontal="center" vertical="center" wrapText="1"/>
      <protection/>
    </xf>
    <xf numFmtId="4" fontId="3" fillId="0" borderId="10" xfId="73" applyNumberFormat="1" applyFont="1" applyFill="1" applyBorder="1" applyAlignment="1">
      <alignment vertical="center"/>
      <protection/>
    </xf>
    <xf numFmtId="4" fontId="7" fillId="35" borderId="48" xfId="73" applyNumberFormat="1" applyFont="1" applyFill="1" applyBorder="1" applyAlignment="1">
      <alignment vertical="center"/>
      <protection/>
    </xf>
    <xf numFmtId="4" fontId="7" fillId="36" borderId="49" xfId="73" applyNumberFormat="1" applyFont="1" applyFill="1" applyBorder="1" applyAlignment="1">
      <alignment vertical="center"/>
      <protection/>
    </xf>
    <xf numFmtId="0" fontId="0" fillId="0" borderId="10" xfId="73" applyNumberFormat="1" applyFont="1" applyBorder="1" applyAlignment="1">
      <alignment horizontal="center" vertical="center"/>
      <protection/>
    </xf>
    <xf numFmtId="4" fontId="0" fillId="0" borderId="21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 vertical="center"/>
    </xf>
    <xf numFmtId="4" fontId="7" fillId="21" borderId="23" xfId="73" applyNumberFormat="1" applyFont="1" applyFill="1" applyBorder="1" applyAlignment="1">
      <alignment vertical="center"/>
      <protection/>
    </xf>
    <xf numFmtId="0" fontId="6" fillId="0" borderId="0" xfId="73" applyFont="1" applyBorder="1" applyAlignment="1">
      <alignment horizontal="right" vertical="center"/>
      <protection/>
    </xf>
    <xf numFmtId="0" fontId="6" fillId="0" borderId="0" xfId="73" applyFont="1" applyBorder="1" applyAlignment="1">
      <alignment horizontal="right" vertical="center" wrapText="1"/>
      <protection/>
    </xf>
    <xf numFmtId="2" fontId="4" fillId="0" borderId="0" xfId="73" applyNumberFormat="1" applyFont="1" applyBorder="1" applyAlignment="1">
      <alignment horizontal="center" vertical="center"/>
      <protection/>
    </xf>
    <xf numFmtId="0" fontId="11" fillId="14" borderId="50" xfId="73" applyFont="1" applyFill="1" applyBorder="1" applyAlignment="1">
      <alignment horizontal="center" vertical="center" wrapText="1"/>
      <protection/>
    </xf>
    <xf numFmtId="0" fontId="11" fillId="14" borderId="51" xfId="73" applyFont="1" applyFill="1" applyBorder="1" applyAlignment="1">
      <alignment horizontal="center" vertical="center" wrapText="1"/>
      <protection/>
    </xf>
    <xf numFmtId="0" fontId="11" fillId="14" borderId="48" xfId="73" applyFont="1" applyFill="1" applyBorder="1" applyAlignment="1">
      <alignment horizontal="center" vertical="center" wrapText="1"/>
      <protection/>
    </xf>
    <xf numFmtId="165" fontId="7" fillId="35" borderId="52" xfId="73" applyNumberFormat="1" applyFont="1" applyFill="1" applyBorder="1" applyAlignment="1">
      <alignment horizontal="center" vertical="center"/>
      <protection/>
    </xf>
    <xf numFmtId="165" fontId="7" fillId="35" borderId="11" xfId="73" applyNumberFormat="1" applyFont="1" applyFill="1" applyBorder="1" applyAlignment="1">
      <alignment horizontal="center" vertical="center"/>
      <protection/>
    </xf>
    <xf numFmtId="165" fontId="7" fillId="35" borderId="17" xfId="73" applyNumberFormat="1" applyFont="1" applyFill="1" applyBorder="1" applyAlignment="1">
      <alignment horizontal="center" vertical="center"/>
      <protection/>
    </xf>
    <xf numFmtId="165" fontId="7" fillId="39" borderId="50" xfId="73" applyNumberFormat="1" applyFont="1" applyFill="1" applyBorder="1" applyAlignment="1">
      <alignment horizontal="center" vertical="center" wrapText="1"/>
      <protection/>
    </xf>
    <xf numFmtId="165" fontId="7" fillId="39" borderId="51" xfId="73" applyNumberFormat="1" applyFont="1" applyFill="1" applyBorder="1" applyAlignment="1">
      <alignment horizontal="center" vertical="center" wrapText="1"/>
      <protection/>
    </xf>
    <xf numFmtId="165" fontId="7" fillId="39" borderId="53" xfId="73" applyNumberFormat="1" applyFont="1" applyFill="1" applyBorder="1" applyAlignment="1">
      <alignment horizontal="center" vertical="center" wrapText="1"/>
      <protection/>
    </xf>
    <xf numFmtId="165" fontId="7" fillId="35" borderId="50" xfId="73" applyNumberFormat="1" applyFont="1" applyFill="1" applyBorder="1" applyAlignment="1">
      <alignment horizontal="center" vertical="center"/>
      <protection/>
    </xf>
    <xf numFmtId="0" fontId="0" fillId="0" borderId="51" xfId="0" applyBorder="1" applyAlignment="1">
      <alignment/>
    </xf>
    <xf numFmtId="165" fontId="7" fillId="34" borderId="54" xfId="73" applyNumberFormat="1" applyFont="1" applyFill="1" applyBorder="1" applyAlignment="1">
      <alignment horizontal="center" vertical="center" wrapText="1"/>
      <protection/>
    </xf>
    <xf numFmtId="165" fontId="7" fillId="34" borderId="35" xfId="73" applyNumberFormat="1" applyFont="1" applyFill="1" applyBorder="1" applyAlignment="1">
      <alignment horizontal="center" vertical="center" wrapText="1"/>
      <protection/>
    </xf>
    <xf numFmtId="165" fontId="7" fillId="34" borderId="55" xfId="73" applyNumberFormat="1" applyFont="1" applyFill="1" applyBorder="1" applyAlignment="1">
      <alignment horizontal="center" vertical="center" wrapText="1"/>
      <protection/>
    </xf>
    <xf numFmtId="165" fontId="7" fillId="34" borderId="52" xfId="73" applyNumberFormat="1" applyFont="1" applyFill="1" applyBorder="1" applyAlignment="1">
      <alignment horizontal="center" vertical="center" wrapText="1"/>
      <protection/>
    </xf>
    <xf numFmtId="165" fontId="7" fillId="34" borderId="11" xfId="73" applyNumberFormat="1" applyFont="1" applyFill="1" applyBorder="1" applyAlignment="1">
      <alignment horizontal="center" vertical="center" wrapText="1"/>
      <protection/>
    </xf>
    <xf numFmtId="165" fontId="7" fillId="34" borderId="17" xfId="73" applyNumberFormat="1" applyFont="1" applyFill="1" applyBorder="1" applyAlignment="1">
      <alignment horizontal="center" vertical="center" wrapText="1"/>
      <protection/>
    </xf>
    <xf numFmtId="0" fontId="7" fillId="36" borderId="52" xfId="73" applyFont="1" applyFill="1" applyBorder="1" applyAlignment="1">
      <alignment horizontal="center" vertical="center" wrapText="1"/>
      <protection/>
    </xf>
    <xf numFmtId="0" fontId="7" fillId="36" borderId="11" xfId="73" applyFont="1" applyFill="1" applyBorder="1" applyAlignment="1">
      <alignment horizontal="center" vertical="center" wrapText="1"/>
      <protection/>
    </xf>
    <xf numFmtId="0" fontId="7" fillId="36" borderId="17" xfId="73" applyFont="1" applyFill="1" applyBorder="1" applyAlignment="1">
      <alignment horizontal="center" vertical="center" wrapText="1"/>
      <protection/>
    </xf>
    <xf numFmtId="0" fontId="7" fillId="43" borderId="56" xfId="74" applyFont="1" applyFill="1" applyBorder="1" applyAlignment="1">
      <alignment horizontal="center" vertical="center" wrapText="1"/>
      <protection/>
    </xf>
    <xf numFmtId="0" fontId="7" fillId="43" borderId="30" xfId="74" applyFont="1" applyFill="1" applyBorder="1" applyAlignment="1">
      <alignment horizontal="center" vertical="center" wrapText="1"/>
      <protection/>
    </xf>
    <xf numFmtId="0" fontId="7" fillId="43" borderId="57" xfId="74" applyFont="1" applyFill="1" applyBorder="1" applyAlignment="1">
      <alignment horizontal="center" vertical="center" wrapText="1"/>
      <protection/>
    </xf>
    <xf numFmtId="0" fontId="7" fillId="35" borderId="50" xfId="73" applyFont="1" applyFill="1" applyBorder="1" applyAlignment="1">
      <alignment horizontal="center" vertical="center"/>
      <protection/>
    </xf>
    <xf numFmtId="0" fontId="7" fillId="35" borderId="51" xfId="73" applyFont="1" applyFill="1" applyBorder="1" applyAlignment="1">
      <alignment horizontal="center" vertical="center"/>
      <protection/>
    </xf>
    <xf numFmtId="0" fontId="7" fillId="35" borderId="48" xfId="73" applyFont="1" applyFill="1" applyBorder="1" applyAlignment="1">
      <alignment horizontal="center" vertical="center"/>
      <protection/>
    </xf>
    <xf numFmtId="0" fontId="7" fillId="36" borderId="58" xfId="73" applyFont="1" applyFill="1" applyBorder="1" applyAlignment="1">
      <alignment horizontal="center" vertical="center" wrapText="1"/>
      <protection/>
    </xf>
    <xf numFmtId="0" fontId="7" fillId="36" borderId="59" xfId="73" applyFont="1" applyFill="1" applyBorder="1" applyAlignment="1">
      <alignment horizontal="center" vertical="center" wrapText="1"/>
      <protection/>
    </xf>
    <xf numFmtId="0" fontId="7" fillId="36" borderId="60" xfId="73" applyFont="1" applyFill="1" applyBorder="1" applyAlignment="1">
      <alignment horizontal="center" vertical="center" wrapText="1"/>
      <protection/>
    </xf>
    <xf numFmtId="0" fontId="7" fillId="43" borderId="54" xfId="74" applyFont="1" applyFill="1" applyBorder="1" applyAlignment="1">
      <alignment horizontal="center" vertical="center" wrapText="1"/>
      <protection/>
    </xf>
    <xf numFmtId="0" fontId="7" fillId="43" borderId="35" xfId="74" applyFont="1" applyFill="1" applyBorder="1" applyAlignment="1">
      <alignment horizontal="center" vertical="center" wrapText="1"/>
      <protection/>
    </xf>
    <xf numFmtId="0" fontId="7" fillId="43" borderId="55" xfId="74" applyFont="1" applyFill="1" applyBorder="1" applyAlignment="1">
      <alignment horizontal="center" vertical="center" wrapText="1"/>
      <protection/>
    </xf>
    <xf numFmtId="0" fontId="7" fillId="38" borderId="61" xfId="76" applyNumberFormat="1" applyFont="1" applyFill="1" applyBorder="1" applyAlignment="1" applyProtection="1">
      <alignment horizontal="center" vertical="center"/>
      <protection/>
    </xf>
    <xf numFmtId="0" fontId="7" fillId="38" borderId="0" xfId="76" applyNumberFormat="1" applyFont="1" applyFill="1" applyBorder="1" applyAlignment="1" applyProtection="1">
      <alignment horizontal="center" vertical="center"/>
      <protection/>
    </xf>
    <xf numFmtId="0" fontId="7" fillId="38" borderId="25" xfId="76" applyNumberFormat="1" applyFont="1" applyFill="1" applyBorder="1" applyAlignment="1" applyProtection="1">
      <alignment horizontal="center" vertical="center"/>
      <protection/>
    </xf>
    <xf numFmtId="0" fontId="7" fillId="41" borderId="56" xfId="73" applyFont="1" applyFill="1" applyBorder="1" applyAlignment="1">
      <alignment horizontal="center" vertical="center" wrapText="1"/>
      <protection/>
    </xf>
    <xf numFmtId="0" fontId="7" fillId="41" borderId="30" xfId="73" applyFont="1" applyFill="1" applyBorder="1" applyAlignment="1">
      <alignment horizontal="center" vertical="center" wrapText="1"/>
      <protection/>
    </xf>
    <xf numFmtId="0" fontId="7" fillId="41" borderId="57" xfId="73" applyFont="1" applyFill="1" applyBorder="1" applyAlignment="1">
      <alignment horizontal="center" vertical="center" wrapText="1"/>
      <protection/>
    </xf>
    <xf numFmtId="0" fontId="7" fillId="42" borderId="50" xfId="76" applyNumberFormat="1" applyFont="1" applyFill="1" applyBorder="1" applyAlignment="1" applyProtection="1">
      <alignment horizontal="center" vertical="center"/>
      <protection/>
    </xf>
    <xf numFmtId="0" fontId="7" fillId="42" borderId="51" xfId="76" applyNumberFormat="1" applyFont="1" applyFill="1" applyBorder="1" applyAlignment="1" applyProtection="1">
      <alignment horizontal="center" vertical="center"/>
      <protection/>
    </xf>
    <xf numFmtId="0" fontId="7" fillId="42" borderId="48" xfId="76" applyNumberFormat="1" applyFont="1" applyFill="1" applyBorder="1" applyAlignment="1" applyProtection="1">
      <alignment horizontal="center" vertical="center"/>
      <protection/>
    </xf>
    <xf numFmtId="0" fontId="7" fillId="38" borderId="58" xfId="76" applyNumberFormat="1" applyFont="1" applyFill="1" applyBorder="1" applyAlignment="1" applyProtection="1">
      <alignment horizontal="center" vertical="center"/>
      <protection/>
    </xf>
    <xf numFmtId="0" fontId="7" fillId="38" borderId="59" xfId="76" applyNumberFormat="1" applyFont="1" applyFill="1" applyBorder="1" applyAlignment="1" applyProtection="1">
      <alignment horizontal="center" vertical="center"/>
      <protection/>
    </xf>
    <xf numFmtId="0" fontId="7" fillId="38" borderId="60" xfId="76" applyNumberFormat="1" applyFont="1" applyFill="1" applyBorder="1" applyAlignment="1" applyProtection="1">
      <alignment horizontal="center" vertical="center"/>
      <protection/>
    </xf>
    <xf numFmtId="0" fontId="7" fillId="36" borderId="62" xfId="76" applyNumberFormat="1" applyFont="1" applyFill="1" applyBorder="1" applyAlignment="1" applyProtection="1">
      <alignment horizontal="center" vertical="center"/>
      <protection/>
    </xf>
    <xf numFmtId="0" fontId="7" fillId="36" borderId="36" xfId="76" applyNumberFormat="1" applyFont="1" applyFill="1" applyBorder="1" applyAlignment="1" applyProtection="1">
      <alignment horizontal="center" vertical="center"/>
      <protection/>
    </xf>
    <xf numFmtId="0" fontId="7" fillId="36" borderId="63" xfId="76" applyNumberFormat="1" applyFont="1" applyFill="1" applyBorder="1" applyAlignment="1" applyProtection="1">
      <alignment horizontal="center" vertical="center"/>
      <protection/>
    </xf>
    <xf numFmtId="0" fontId="7" fillId="37" borderId="52" xfId="73" applyFont="1" applyFill="1" applyBorder="1" applyAlignment="1">
      <alignment horizontal="center" vertical="center"/>
      <protection/>
    </xf>
    <xf numFmtId="0" fontId="7" fillId="37" borderId="11" xfId="73" applyFont="1" applyFill="1" applyBorder="1" applyAlignment="1">
      <alignment horizontal="center" vertical="center"/>
      <protection/>
    </xf>
    <xf numFmtId="0" fontId="7" fillId="37" borderId="17" xfId="73" applyFont="1" applyFill="1" applyBorder="1" applyAlignment="1">
      <alignment horizontal="center" vertical="center"/>
      <protection/>
    </xf>
    <xf numFmtId="0" fontId="7" fillId="36" borderId="52" xfId="0" applyNumberFormat="1" applyFont="1" applyFill="1" applyBorder="1" applyAlignment="1" applyProtection="1">
      <alignment horizontal="center" vertical="center"/>
      <protection/>
    </xf>
    <xf numFmtId="0" fontId="7" fillId="36" borderId="11" xfId="0" applyNumberFormat="1" applyFont="1" applyFill="1" applyBorder="1" applyAlignment="1" applyProtection="1">
      <alignment horizontal="center" vertical="center"/>
      <protection/>
    </xf>
    <xf numFmtId="0" fontId="7" fillId="36" borderId="17" xfId="0" applyNumberFormat="1" applyFont="1" applyFill="1" applyBorder="1" applyAlignment="1" applyProtection="1">
      <alignment horizontal="center" vertical="center"/>
      <protection/>
    </xf>
    <xf numFmtId="0" fontId="7" fillId="37" borderId="64" xfId="73" applyFont="1" applyFill="1" applyBorder="1" applyAlignment="1">
      <alignment horizontal="center" vertical="center"/>
      <protection/>
    </xf>
    <xf numFmtId="0" fontId="7" fillId="37" borderId="65" xfId="73" applyFont="1" applyFill="1" applyBorder="1" applyAlignment="1">
      <alignment horizontal="center" vertical="center"/>
      <protection/>
    </xf>
    <xf numFmtId="0" fontId="7" fillId="37" borderId="66" xfId="73" applyFont="1" applyFill="1" applyBorder="1" applyAlignment="1">
      <alignment horizontal="center" vertical="center"/>
      <protection/>
    </xf>
    <xf numFmtId="0" fontId="7" fillId="41" borderId="54" xfId="73" applyFont="1" applyFill="1" applyBorder="1" applyAlignment="1">
      <alignment horizontal="center" vertical="center" wrapText="1"/>
      <protection/>
    </xf>
    <xf numFmtId="0" fontId="7" fillId="41" borderId="35" xfId="73" applyFont="1" applyFill="1" applyBorder="1" applyAlignment="1">
      <alignment horizontal="center" vertical="center" wrapText="1"/>
      <protection/>
    </xf>
    <xf numFmtId="0" fontId="7" fillId="41" borderId="55" xfId="73" applyFont="1" applyFill="1" applyBorder="1" applyAlignment="1">
      <alignment horizontal="center" vertical="center" wrapText="1"/>
      <protection/>
    </xf>
    <xf numFmtId="0" fontId="7" fillId="36" borderId="52" xfId="0" applyNumberFormat="1" applyFont="1" applyFill="1" applyBorder="1" applyAlignment="1" applyProtection="1">
      <alignment horizontal="center" vertical="top"/>
      <protection/>
    </xf>
    <xf numFmtId="0" fontId="7" fillId="36" borderId="11" xfId="0" applyNumberFormat="1" applyFont="1" applyFill="1" applyBorder="1" applyAlignment="1" applyProtection="1">
      <alignment horizontal="center" vertical="top"/>
      <protection/>
    </xf>
    <xf numFmtId="0" fontId="7" fillId="36" borderId="17" xfId="0" applyNumberFormat="1" applyFont="1" applyFill="1" applyBorder="1" applyAlignment="1" applyProtection="1">
      <alignment horizontal="center" vertical="top"/>
      <protection/>
    </xf>
    <xf numFmtId="0" fontId="7" fillId="41" borderId="56" xfId="0" applyNumberFormat="1" applyFont="1" applyFill="1" applyBorder="1" applyAlignment="1" applyProtection="1">
      <alignment horizontal="center" vertical="top"/>
      <protection/>
    </xf>
    <xf numFmtId="0" fontId="7" fillId="41" borderId="30" xfId="0" applyNumberFormat="1" applyFont="1" applyFill="1" applyBorder="1" applyAlignment="1" applyProtection="1">
      <alignment horizontal="center" vertical="top"/>
      <protection/>
    </xf>
    <xf numFmtId="0" fontId="7" fillId="41" borderId="57" xfId="0" applyNumberFormat="1" applyFont="1" applyFill="1" applyBorder="1" applyAlignment="1" applyProtection="1">
      <alignment horizontal="center" vertical="top"/>
      <protection/>
    </xf>
    <xf numFmtId="0" fontId="7" fillId="35" borderId="50" xfId="73" applyFont="1" applyFill="1" applyBorder="1" applyAlignment="1">
      <alignment horizontal="center" vertical="center" wrapText="1"/>
      <protection/>
    </xf>
    <xf numFmtId="0" fontId="7" fillId="35" borderId="51" xfId="73" applyFont="1" applyFill="1" applyBorder="1" applyAlignment="1">
      <alignment horizontal="center" vertical="center" wrapText="1"/>
      <protection/>
    </xf>
    <xf numFmtId="0" fontId="7" fillId="35" borderId="53" xfId="73" applyFont="1" applyFill="1" applyBorder="1" applyAlignment="1">
      <alignment horizontal="center" vertical="center" wrapText="1"/>
      <protection/>
    </xf>
    <xf numFmtId="0" fontId="0" fillId="41" borderId="52" xfId="0" applyNumberFormat="1" applyFont="1" applyFill="1" applyBorder="1" applyAlignment="1" applyProtection="1">
      <alignment horizontal="center" vertical="top"/>
      <protection/>
    </xf>
    <xf numFmtId="0" fontId="0" fillId="41" borderId="11" xfId="0" applyNumberFormat="1" applyFont="1" applyFill="1" applyBorder="1" applyAlignment="1" applyProtection="1">
      <alignment horizontal="center" vertical="top"/>
      <protection/>
    </xf>
    <xf numFmtId="0" fontId="0" fillId="41" borderId="17" xfId="0" applyNumberFormat="1" applyFont="1" applyFill="1" applyBorder="1" applyAlignment="1" applyProtection="1">
      <alignment horizontal="center" vertical="top"/>
      <protection/>
    </xf>
    <xf numFmtId="0" fontId="7" fillId="37" borderId="52" xfId="0" applyNumberFormat="1" applyFont="1" applyFill="1" applyBorder="1" applyAlignment="1" applyProtection="1">
      <alignment horizontal="center" vertical="top"/>
      <protection/>
    </xf>
    <xf numFmtId="0" fontId="7" fillId="37" borderId="11" xfId="0" applyNumberFormat="1" applyFont="1" applyFill="1" applyBorder="1" applyAlignment="1" applyProtection="1">
      <alignment horizontal="center" vertical="top"/>
      <protection/>
    </xf>
    <xf numFmtId="0" fontId="7" fillId="37" borderId="17" xfId="0" applyNumberFormat="1" applyFont="1" applyFill="1" applyBorder="1" applyAlignment="1" applyProtection="1">
      <alignment horizontal="center" vertical="top"/>
      <protection/>
    </xf>
    <xf numFmtId="0" fontId="7" fillId="41" borderId="52" xfId="0" applyNumberFormat="1" applyFont="1" applyFill="1" applyBorder="1" applyAlignment="1" applyProtection="1">
      <alignment horizontal="center" vertical="top"/>
      <protection/>
    </xf>
    <xf numFmtId="0" fontId="7" fillId="41" borderId="11" xfId="0" applyNumberFormat="1" applyFont="1" applyFill="1" applyBorder="1" applyAlignment="1" applyProtection="1">
      <alignment horizontal="center" vertical="top"/>
      <protection/>
    </xf>
    <xf numFmtId="0" fontId="7" fillId="41" borderId="17" xfId="0" applyNumberFormat="1" applyFont="1" applyFill="1" applyBorder="1" applyAlignment="1" applyProtection="1">
      <alignment horizontal="center" vertical="top"/>
      <protection/>
    </xf>
    <xf numFmtId="0" fontId="7" fillId="36" borderId="52" xfId="73" applyFont="1" applyFill="1" applyBorder="1" applyAlignment="1">
      <alignment horizontal="center" vertical="center"/>
      <protection/>
    </xf>
    <xf numFmtId="0" fontId="7" fillId="36" borderId="11" xfId="73" applyFont="1" applyFill="1" applyBorder="1" applyAlignment="1">
      <alignment horizontal="center" vertical="center"/>
      <protection/>
    </xf>
    <xf numFmtId="0" fontId="7" fillId="36" borderId="17" xfId="73" applyFont="1" applyFill="1" applyBorder="1" applyAlignment="1">
      <alignment horizontal="center" vertical="center"/>
      <protection/>
    </xf>
    <xf numFmtId="0" fontId="7" fillId="37" borderId="58" xfId="0" applyNumberFormat="1" applyFont="1" applyFill="1" applyBorder="1" applyAlignment="1" applyProtection="1">
      <alignment horizontal="center" vertical="top"/>
      <protection/>
    </xf>
    <xf numFmtId="0" fontId="7" fillId="37" borderId="59" xfId="0" applyNumberFormat="1" applyFont="1" applyFill="1" applyBorder="1" applyAlignment="1" applyProtection="1">
      <alignment horizontal="center" vertical="top"/>
      <protection/>
    </xf>
    <xf numFmtId="0" fontId="7" fillId="37" borderId="60" xfId="0" applyNumberFormat="1" applyFont="1" applyFill="1" applyBorder="1" applyAlignment="1" applyProtection="1">
      <alignment horizontal="center" vertical="top"/>
      <protection/>
    </xf>
    <xf numFmtId="165" fontId="7" fillId="41" borderId="52" xfId="73" applyNumberFormat="1" applyFont="1" applyFill="1" applyBorder="1" applyAlignment="1">
      <alignment horizontal="center" vertical="center" wrapText="1"/>
      <protection/>
    </xf>
    <xf numFmtId="165" fontId="7" fillId="41" borderId="11" xfId="73" applyNumberFormat="1" applyFont="1" applyFill="1" applyBorder="1" applyAlignment="1">
      <alignment horizontal="center" vertical="center" wrapText="1"/>
      <protection/>
    </xf>
    <xf numFmtId="165" fontId="7" fillId="41" borderId="17" xfId="73" applyNumberFormat="1" applyFont="1" applyFill="1" applyBorder="1" applyAlignment="1">
      <alignment horizontal="center" vertical="center" wrapText="1"/>
      <protection/>
    </xf>
    <xf numFmtId="0" fontId="7" fillId="35" borderId="52" xfId="73" applyFont="1" applyFill="1" applyBorder="1" applyAlignment="1">
      <alignment horizontal="center" vertical="center"/>
      <protection/>
    </xf>
    <xf numFmtId="0" fontId="7" fillId="35" borderId="11" xfId="73" applyFont="1" applyFill="1" applyBorder="1" applyAlignment="1">
      <alignment horizontal="center" vertical="center"/>
      <protection/>
    </xf>
    <xf numFmtId="0" fontId="7" fillId="35" borderId="17" xfId="73" applyFont="1" applyFill="1" applyBorder="1" applyAlignment="1">
      <alignment horizontal="center" vertical="center"/>
      <protection/>
    </xf>
    <xf numFmtId="0" fontId="7" fillId="37" borderId="52" xfId="73" applyFont="1" applyFill="1" applyBorder="1" applyAlignment="1">
      <alignment horizontal="center" vertical="center" wrapText="1"/>
      <protection/>
    </xf>
    <xf numFmtId="0" fontId="7" fillId="37" borderId="11" xfId="73" applyFont="1" applyFill="1" applyBorder="1" applyAlignment="1">
      <alignment horizontal="center" vertical="center" wrapText="1"/>
      <protection/>
    </xf>
    <xf numFmtId="0" fontId="7" fillId="37" borderId="17" xfId="73" applyFont="1" applyFill="1" applyBorder="1" applyAlignment="1">
      <alignment horizontal="center" vertical="center" wrapText="1"/>
      <protection/>
    </xf>
    <xf numFmtId="0" fontId="7" fillId="36" borderId="52" xfId="88" applyNumberFormat="1" applyFont="1" applyFill="1" applyBorder="1" applyAlignment="1" applyProtection="1">
      <alignment horizontal="center" vertical="top"/>
      <protection/>
    </xf>
    <xf numFmtId="0" fontId="7" fillId="36" borderId="11" xfId="88" applyNumberFormat="1" applyFont="1" applyFill="1" applyBorder="1" applyAlignment="1" applyProtection="1">
      <alignment horizontal="center" vertical="top"/>
      <protection/>
    </xf>
    <xf numFmtId="0" fontId="7" fillId="36" borderId="17" xfId="88" applyNumberFormat="1" applyFont="1" applyFill="1" applyBorder="1" applyAlignment="1" applyProtection="1">
      <alignment horizontal="center" vertical="top"/>
      <protection/>
    </xf>
    <xf numFmtId="0" fontId="7" fillId="37" borderId="52" xfId="0" applyNumberFormat="1" applyFont="1" applyFill="1" applyBorder="1" applyAlignment="1" applyProtection="1">
      <alignment horizontal="center" vertical="center"/>
      <protection/>
    </xf>
    <xf numFmtId="0" fontId="7" fillId="37" borderId="11" xfId="0" applyNumberFormat="1" applyFont="1" applyFill="1" applyBorder="1" applyAlignment="1" applyProtection="1">
      <alignment horizontal="center" vertical="center"/>
      <protection/>
    </xf>
    <xf numFmtId="0" fontId="7" fillId="37" borderId="17" xfId="0" applyNumberFormat="1" applyFont="1" applyFill="1" applyBorder="1" applyAlignment="1" applyProtection="1">
      <alignment horizontal="center" vertical="center"/>
      <protection/>
    </xf>
    <xf numFmtId="0" fontId="7" fillId="35" borderId="53" xfId="73" applyFont="1" applyFill="1" applyBorder="1" applyAlignment="1">
      <alignment horizontal="center" vertical="center"/>
      <protection/>
    </xf>
    <xf numFmtId="0" fontId="7" fillId="22" borderId="52" xfId="0" applyNumberFormat="1" applyFont="1" applyFill="1" applyBorder="1" applyAlignment="1" applyProtection="1">
      <alignment horizontal="center" vertical="top"/>
      <protection/>
    </xf>
    <xf numFmtId="0" fontId="7" fillId="22" borderId="11" xfId="0" applyNumberFormat="1" applyFont="1" applyFill="1" applyBorder="1" applyAlignment="1" applyProtection="1">
      <alignment horizontal="center" vertical="top"/>
      <protection/>
    </xf>
    <xf numFmtId="0" fontId="7" fillId="22" borderId="17" xfId="0" applyNumberFormat="1" applyFont="1" applyFill="1" applyBorder="1" applyAlignment="1" applyProtection="1">
      <alignment horizontal="center" vertical="top"/>
      <protection/>
    </xf>
    <xf numFmtId="0" fontId="7" fillId="36" borderId="52" xfId="92" applyNumberFormat="1" applyFont="1" applyFill="1" applyBorder="1" applyAlignment="1" applyProtection="1">
      <alignment horizontal="center" vertical="top"/>
      <protection/>
    </xf>
    <xf numFmtId="0" fontId="7" fillId="36" borderId="11" xfId="92" applyNumberFormat="1" applyFont="1" applyFill="1" applyBorder="1" applyAlignment="1" applyProtection="1">
      <alignment horizontal="center" vertical="top"/>
      <protection/>
    </xf>
    <xf numFmtId="0" fontId="7" fillId="36" borderId="17" xfId="92" applyNumberFormat="1" applyFont="1" applyFill="1" applyBorder="1" applyAlignment="1" applyProtection="1">
      <alignment horizontal="center" vertical="top"/>
      <protection/>
    </xf>
    <xf numFmtId="165" fontId="7" fillId="39" borderId="56" xfId="73" applyNumberFormat="1" applyFont="1" applyFill="1" applyBorder="1" applyAlignment="1">
      <alignment horizontal="center" vertical="center" wrapText="1"/>
      <protection/>
    </xf>
    <xf numFmtId="165" fontId="7" fillId="39" borderId="30" xfId="73" applyNumberFormat="1" applyFont="1" applyFill="1" applyBorder="1" applyAlignment="1">
      <alignment horizontal="center" vertical="center" wrapText="1"/>
      <protection/>
    </xf>
    <xf numFmtId="165" fontId="7" fillId="39" borderId="57" xfId="73" applyNumberFormat="1" applyFont="1" applyFill="1" applyBorder="1" applyAlignment="1">
      <alignment horizontal="center" vertical="center" wrapText="1"/>
      <protection/>
    </xf>
    <xf numFmtId="165" fontId="7" fillId="35" borderId="58" xfId="73" applyNumberFormat="1" applyFont="1" applyFill="1" applyBorder="1" applyAlignment="1">
      <alignment horizontal="center" vertical="center"/>
      <protection/>
    </xf>
    <xf numFmtId="165" fontId="7" fillId="35" borderId="59" xfId="73" applyNumberFormat="1" applyFont="1" applyFill="1" applyBorder="1" applyAlignment="1">
      <alignment horizontal="center" vertical="center"/>
      <protection/>
    </xf>
    <xf numFmtId="165" fontId="7" fillId="35" borderId="60" xfId="73" applyNumberFormat="1" applyFont="1" applyFill="1" applyBorder="1" applyAlignment="1">
      <alignment horizontal="center" vertical="center"/>
      <protection/>
    </xf>
    <xf numFmtId="0" fontId="7" fillId="35" borderId="50" xfId="0" applyNumberFormat="1" applyFont="1" applyFill="1" applyBorder="1" applyAlignment="1" applyProtection="1">
      <alignment horizontal="center" vertical="top"/>
      <protection/>
    </xf>
    <xf numFmtId="0" fontId="7" fillId="35" borderId="51" xfId="0" applyNumberFormat="1" applyFont="1" applyFill="1" applyBorder="1" applyAlignment="1" applyProtection="1">
      <alignment horizontal="center" vertical="top"/>
      <protection/>
    </xf>
    <xf numFmtId="0" fontId="7" fillId="35" borderId="48" xfId="0" applyNumberFormat="1" applyFont="1" applyFill="1" applyBorder="1" applyAlignment="1" applyProtection="1">
      <alignment horizontal="center" vertical="top"/>
      <protection/>
    </xf>
    <xf numFmtId="165" fontId="7" fillId="35" borderId="51" xfId="73" applyNumberFormat="1" applyFont="1" applyFill="1" applyBorder="1" applyAlignment="1">
      <alignment horizontal="center" vertical="center"/>
      <protection/>
    </xf>
    <xf numFmtId="165" fontId="7" fillId="35" borderId="48" xfId="73" applyNumberFormat="1" applyFont="1" applyFill="1" applyBorder="1" applyAlignment="1">
      <alignment horizontal="center" vertical="center"/>
      <protection/>
    </xf>
    <xf numFmtId="165" fontId="7" fillId="36" borderId="58" xfId="73" applyNumberFormat="1" applyFont="1" applyFill="1" applyBorder="1" applyAlignment="1">
      <alignment horizontal="center" vertical="center" wrapText="1"/>
      <protection/>
    </xf>
    <xf numFmtId="165" fontId="7" fillId="36" borderId="59" xfId="73" applyNumberFormat="1" applyFont="1" applyFill="1" applyBorder="1" applyAlignment="1">
      <alignment horizontal="center" vertical="center" wrapText="1"/>
      <protection/>
    </xf>
    <xf numFmtId="0" fontId="4" fillId="0" borderId="50" xfId="73" applyFont="1" applyBorder="1" applyAlignment="1">
      <alignment horizontal="center" vertical="center"/>
      <protection/>
    </xf>
    <xf numFmtId="0" fontId="4" fillId="0" borderId="51" xfId="73" applyFont="1" applyBorder="1" applyAlignment="1">
      <alignment horizontal="center" vertical="center"/>
      <protection/>
    </xf>
    <xf numFmtId="0" fontId="4" fillId="0" borderId="48" xfId="73" applyFont="1" applyBorder="1" applyAlignment="1">
      <alignment horizontal="center" vertical="center"/>
      <protection/>
    </xf>
    <xf numFmtId="0" fontId="7" fillId="36" borderId="61" xfId="76" applyNumberFormat="1" applyFont="1" applyFill="1" applyBorder="1" applyAlignment="1" applyProtection="1">
      <alignment horizontal="center" vertical="center"/>
      <protection/>
    </xf>
    <xf numFmtId="0" fontId="7" fillId="36" borderId="0" xfId="76" applyNumberFormat="1" applyFont="1" applyFill="1" applyBorder="1" applyAlignment="1" applyProtection="1">
      <alignment horizontal="center" vertical="center"/>
      <protection/>
    </xf>
    <xf numFmtId="0" fontId="7" fillId="36" borderId="25" xfId="76" applyNumberFormat="1" applyFont="1" applyFill="1" applyBorder="1" applyAlignment="1" applyProtection="1">
      <alignment horizontal="center" vertical="center"/>
      <protection/>
    </xf>
    <xf numFmtId="0" fontId="7" fillId="37" borderId="62" xfId="76" applyNumberFormat="1" applyFont="1" applyFill="1" applyBorder="1" applyAlignment="1" applyProtection="1">
      <alignment horizontal="center" vertical="center"/>
      <protection/>
    </xf>
    <xf numFmtId="0" fontId="7" fillId="37" borderId="36" xfId="76" applyNumberFormat="1" applyFont="1" applyFill="1" applyBorder="1" applyAlignment="1" applyProtection="1">
      <alignment horizontal="center" vertical="center"/>
      <protection/>
    </xf>
    <xf numFmtId="0" fontId="7" fillId="37" borderId="63" xfId="76" applyNumberFormat="1" applyFont="1" applyFill="1" applyBorder="1" applyAlignment="1" applyProtection="1">
      <alignment horizontal="center" vertical="center"/>
      <protection/>
    </xf>
    <xf numFmtId="165" fontId="7" fillId="40" borderId="50" xfId="73" applyNumberFormat="1" applyFont="1" applyFill="1" applyBorder="1" applyAlignment="1">
      <alignment horizontal="center" vertical="center"/>
      <protection/>
    </xf>
    <xf numFmtId="165" fontId="7" fillId="40" borderId="51" xfId="73" applyNumberFormat="1" applyFont="1" applyFill="1" applyBorder="1" applyAlignment="1">
      <alignment horizontal="center" vertical="center"/>
      <protection/>
    </xf>
    <xf numFmtId="165" fontId="7" fillId="40" borderId="48" xfId="73" applyNumberFormat="1" applyFont="1" applyFill="1" applyBorder="1" applyAlignment="1">
      <alignment horizontal="center" vertical="center"/>
      <protection/>
    </xf>
    <xf numFmtId="0" fontId="7" fillId="37" borderId="58" xfId="73" applyFont="1" applyFill="1" applyBorder="1" applyAlignment="1">
      <alignment horizontal="center" vertical="center"/>
      <protection/>
    </xf>
    <xf numFmtId="0" fontId="7" fillId="37" borderId="59" xfId="73" applyFont="1" applyFill="1" applyBorder="1" applyAlignment="1">
      <alignment horizontal="center" vertical="center"/>
      <protection/>
    </xf>
    <xf numFmtId="0" fontId="7" fillId="37" borderId="60" xfId="73" applyFont="1" applyFill="1" applyBorder="1" applyAlignment="1">
      <alignment horizontal="center" vertical="center"/>
      <protection/>
    </xf>
    <xf numFmtId="0" fontId="7" fillId="0" borderId="67" xfId="73" applyFont="1" applyBorder="1" applyAlignment="1">
      <alignment horizontal="center" vertical="center" wrapText="1"/>
      <protection/>
    </xf>
    <xf numFmtId="0" fontId="7" fillId="0" borderId="68" xfId="73" applyFont="1" applyBorder="1" applyAlignment="1">
      <alignment horizontal="center" vertical="center" wrapText="1"/>
      <protection/>
    </xf>
    <xf numFmtId="0" fontId="3" fillId="0" borderId="50" xfId="73" applyFont="1" applyBorder="1" applyAlignment="1">
      <alignment horizontal="center" vertical="center"/>
      <protection/>
    </xf>
    <xf numFmtId="0" fontId="3" fillId="0" borderId="51" xfId="73" applyFont="1" applyBorder="1" applyAlignment="1">
      <alignment horizontal="center" vertical="center"/>
      <protection/>
    </xf>
    <xf numFmtId="0" fontId="3" fillId="0" borderId="48" xfId="73" applyFont="1" applyBorder="1" applyAlignment="1">
      <alignment horizontal="center" vertical="center"/>
      <protection/>
    </xf>
    <xf numFmtId="0" fontId="2" fillId="0" borderId="69" xfId="73" applyFont="1" applyBorder="1" applyAlignment="1">
      <alignment horizontal="center"/>
      <protection/>
    </xf>
    <xf numFmtId="0" fontId="2" fillId="0" borderId="49" xfId="73" applyFont="1" applyBorder="1" applyAlignment="1">
      <alignment horizontal="center"/>
      <protection/>
    </xf>
    <xf numFmtId="0" fontId="2" fillId="0" borderId="58" xfId="73" applyFont="1" applyBorder="1" applyAlignment="1">
      <alignment horizontal="center"/>
      <protection/>
    </xf>
    <xf numFmtId="0" fontId="7" fillId="0" borderId="70" xfId="73" applyFont="1" applyBorder="1" applyAlignment="1">
      <alignment horizontal="center" vertical="center" wrapText="1"/>
      <protection/>
    </xf>
    <xf numFmtId="0" fontId="0" fillId="0" borderId="71" xfId="0" applyFont="1" applyBorder="1" applyAlignment="1">
      <alignment/>
    </xf>
    <xf numFmtId="0" fontId="11" fillId="21" borderId="50" xfId="73" applyFont="1" applyFill="1" applyBorder="1" applyAlignment="1">
      <alignment horizontal="center" vertical="center" wrapText="1"/>
      <protection/>
    </xf>
    <xf numFmtId="0" fontId="11" fillId="21" borderId="51" xfId="73" applyFont="1" applyFill="1" applyBorder="1" applyAlignment="1">
      <alignment horizontal="center" vertical="center" wrapText="1"/>
      <protection/>
    </xf>
    <xf numFmtId="0" fontId="11" fillId="21" borderId="48" xfId="73" applyFont="1" applyFill="1" applyBorder="1" applyAlignment="1">
      <alignment horizontal="center" vertical="center" wrapText="1"/>
      <protection/>
    </xf>
  </cellXfs>
  <cellStyles count="10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3 2" xfId="48"/>
    <cellStyle name="Dziesiętny 2 4" xfId="49"/>
    <cellStyle name="Dziesiętny 2 4 2" xfId="50"/>
    <cellStyle name="Dziesiętny 2 5" xfId="51"/>
    <cellStyle name="Dziesiętny 2 5 2" xfId="52"/>
    <cellStyle name="Dziesiętny 2 6" xfId="53"/>
    <cellStyle name="Dziesiętny 2 6 2" xfId="54"/>
    <cellStyle name="Dziesiętny 2 7" xfId="55"/>
    <cellStyle name="Dziesiętny 2 7 2" xfId="56"/>
    <cellStyle name="Dziesiętny 2 8" xfId="57"/>
    <cellStyle name="Dziesiętny 3" xfId="58"/>
    <cellStyle name="Dziesiętny 3 2" xfId="59"/>
    <cellStyle name="Dziesiętny 3 2 2" xfId="60"/>
    <cellStyle name="Dziesiętny 3 3" xfId="61"/>
    <cellStyle name="Dziesiętny 3 3 2" xfId="62"/>
    <cellStyle name="Dziesiętny 3 4" xfId="63"/>
    <cellStyle name="Dziesiętny 3 4 2" xfId="64"/>
    <cellStyle name="Dziesiętny 3 5" xfId="65"/>
    <cellStyle name="Dziesiętny 3 5 2" xfId="66"/>
    <cellStyle name="Dziesiętny 3 6" xfId="67"/>
    <cellStyle name="Dziesiętny 3 6 2" xfId="68"/>
    <cellStyle name="Dziesiętny 3 7" xfId="69"/>
    <cellStyle name="Dziesiętny 3 7 2" xfId="70"/>
    <cellStyle name="Dziesiętny 3 8" xfId="71"/>
    <cellStyle name="Dziesiętny 4" xfId="72"/>
    <cellStyle name="Excel Built-in Normal" xfId="73"/>
    <cellStyle name="Excel Built-in Normal 1" xfId="74"/>
    <cellStyle name="Excel Built-in Normal 1 2" xfId="75"/>
    <cellStyle name="Excel Built-in Normal 2" xfId="76"/>
    <cellStyle name="Hyperlink" xfId="77"/>
    <cellStyle name="Komórka połączona" xfId="78"/>
    <cellStyle name="Komórka zaznaczona" xfId="79"/>
    <cellStyle name="Nagłówek 1" xfId="80"/>
    <cellStyle name="Nagłówek 2" xfId="81"/>
    <cellStyle name="Nagłówek 3" xfId="82"/>
    <cellStyle name="Nagłówek 4" xfId="83"/>
    <cellStyle name="Neutralne" xfId="84"/>
    <cellStyle name="Normalny 2" xfId="85"/>
    <cellStyle name="Normalny 3" xfId="86"/>
    <cellStyle name="Normalny 4" xfId="87"/>
    <cellStyle name="Normalny 5" xfId="88"/>
    <cellStyle name="Normalny 5 2" xfId="89"/>
    <cellStyle name="Normalny 6" xfId="90"/>
    <cellStyle name="Normalny 6 2" xfId="91"/>
    <cellStyle name="Normalny 7" xfId="92"/>
    <cellStyle name="Normalny_TER  2" xfId="93"/>
    <cellStyle name="Obliczenia" xfId="94"/>
    <cellStyle name="Followed Hyperlink" xfId="95"/>
    <cellStyle name="Percent" xfId="96"/>
    <cellStyle name="Suma" xfId="97"/>
    <cellStyle name="Tekst objaśnienia" xfId="98"/>
    <cellStyle name="Tekst ostrzeżenia" xfId="99"/>
    <cellStyle name="Tytuł" xfId="100"/>
    <cellStyle name="Uwaga" xfId="101"/>
    <cellStyle name="Currency" xfId="102"/>
    <cellStyle name="Currency [0]" xfId="103"/>
    <cellStyle name="Walutowy 2" xfId="104"/>
    <cellStyle name="Walutowy 2 2" xfId="105"/>
    <cellStyle name="Walutowy 3" xfId="106"/>
    <cellStyle name="Walutowy 3 2" xfId="107"/>
    <cellStyle name="Walutowy 4" xfId="108"/>
    <cellStyle name="Walutowy 4 2" xfId="109"/>
    <cellStyle name="Walutowy 5" xfId="110"/>
    <cellStyle name="Walutowy 5 2" xfId="111"/>
    <cellStyle name="Walutowy 6" xfId="112"/>
    <cellStyle name="Walutowy 6 2" xfId="113"/>
    <cellStyle name="Walutowy 7" xfId="114"/>
    <cellStyle name="Walutowy 7 2" xfId="115"/>
    <cellStyle name="Walutowy 8" xfId="116"/>
    <cellStyle name="Złe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93"/>
  <sheetViews>
    <sheetView showZeros="0" tabSelected="1" showOutlineSymbols="0" view="pageBreakPreview" zoomScale="80" zoomScaleNormal="110" zoomScaleSheetLayoutView="80" zoomScalePageLayoutView="56" workbookViewId="0" topLeftCell="A1">
      <selection activeCell="B19" sqref="B19"/>
    </sheetView>
  </sheetViews>
  <sheetFormatPr defaultColWidth="9.140625" defaultRowHeight="12.75"/>
  <cols>
    <col min="1" max="1" width="8.28125" style="278" customWidth="1"/>
    <col min="2" max="2" width="16.8515625" style="7" customWidth="1"/>
    <col min="3" max="3" width="110.140625" style="1" customWidth="1"/>
    <col min="4" max="4" width="12.57421875" style="3" customWidth="1"/>
    <col min="5" max="5" width="10.421875" style="115" customWidth="1"/>
    <col min="6" max="6" width="15.421875" style="16" customWidth="1"/>
    <col min="7" max="7" width="16.00390625" style="212" customWidth="1"/>
    <col min="8" max="8" width="16.421875" style="31" customWidth="1"/>
    <col min="9" max="9" width="15.421875" style="245" customWidth="1"/>
    <col min="10" max="10" width="12.7109375" style="25" customWidth="1"/>
    <col min="11" max="16384" width="9.140625" style="2" customWidth="1"/>
  </cols>
  <sheetData>
    <row r="1" spans="1:7" ht="21">
      <c r="A1" s="267"/>
      <c r="B1" s="302"/>
      <c r="C1" s="302"/>
      <c r="D1" s="302"/>
      <c r="E1" s="302"/>
      <c r="F1" s="302"/>
      <c r="G1" s="302"/>
    </row>
    <row r="2" spans="1:7" ht="19.5">
      <c r="A2" s="267"/>
      <c r="B2" s="300"/>
      <c r="C2" s="125"/>
      <c r="D2" s="126"/>
      <c r="E2" s="127"/>
      <c r="F2" s="128"/>
      <c r="G2" s="128"/>
    </row>
    <row r="3" spans="1:7" ht="19.5" customHeight="1" thickBot="1">
      <c r="A3" s="267"/>
      <c r="B3" s="301"/>
      <c r="C3" s="129"/>
      <c r="D3" s="48"/>
      <c r="E3" s="130"/>
      <c r="F3" s="131"/>
      <c r="G3" s="131"/>
    </row>
    <row r="4" spans="1:7" ht="21.75" thickBot="1">
      <c r="A4" s="421" t="s">
        <v>1879</v>
      </c>
      <c r="B4" s="422"/>
      <c r="C4" s="422"/>
      <c r="D4" s="422"/>
      <c r="E4" s="422"/>
      <c r="F4" s="422"/>
      <c r="G4" s="423"/>
    </row>
    <row r="5" spans="1:7" ht="15.75" thickBot="1">
      <c r="A5" s="438" t="s">
        <v>1727</v>
      </c>
      <c r="B5" s="439"/>
      <c r="C5" s="439"/>
      <c r="D5" s="439"/>
      <c r="E5" s="439"/>
      <c r="F5" s="439"/>
      <c r="G5" s="440"/>
    </row>
    <row r="6" spans="1:7" ht="15" customHeight="1">
      <c r="A6" s="444" t="s">
        <v>1603</v>
      </c>
      <c r="B6" s="436" t="s">
        <v>1728</v>
      </c>
      <c r="C6" s="436" t="s">
        <v>1729</v>
      </c>
      <c r="D6" s="441" t="s">
        <v>1730</v>
      </c>
      <c r="E6" s="442"/>
      <c r="F6" s="443" t="s">
        <v>1734</v>
      </c>
      <c r="G6" s="442"/>
    </row>
    <row r="7" spans="1:7" ht="26.25" customHeight="1" thickBot="1">
      <c r="A7" s="445"/>
      <c r="B7" s="437"/>
      <c r="C7" s="437"/>
      <c r="D7" s="92" t="s">
        <v>1731</v>
      </c>
      <c r="E7" s="91" t="s">
        <v>1732</v>
      </c>
      <c r="F7" s="171" t="s">
        <v>1733</v>
      </c>
      <c r="G7" s="244" t="s">
        <v>1735</v>
      </c>
    </row>
    <row r="8" spans="1:7" ht="16.5" thickBot="1" thickTop="1">
      <c r="A8" s="268">
        <v>1</v>
      </c>
      <c r="B8" s="132">
        <v>2</v>
      </c>
      <c r="C8" s="133">
        <v>3</v>
      </c>
      <c r="D8" s="132">
        <v>4</v>
      </c>
      <c r="E8" s="134">
        <v>5</v>
      </c>
      <c r="F8" s="172">
        <v>6</v>
      </c>
      <c r="G8" s="236">
        <v>7</v>
      </c>
    </row>
    <row r="9" spans="1:9" ht="15.75" thickTop="1">
      <c r="A9" s="419" t="s">
        <v>1864</v>
      </c>
      <c r="B9" s="420"/>
      <c r="C9" s="420"/>
      <c r="D9" s="420"/>
      <c r="E9" s="420"/>
      <c r="F9" s="420"/>
      <c r="G9" s="295">
        <f>G10</f>
        <v>0</v>
      </c>
      <c r="I9" s="246"/>
    </row>
    <row r="10" spans="1:9" ht="15">
      <c r="A10" s="296" t="s">
        <v>1865</v>
      </c>
      <c r="B10" s="59" t="s">
        <v>62</v>
      </c>
      <c r="C10" s="241" t="s">
        <v>1866</v>
      </c>
      <c r="D10" s="59" t="s">
        <v>64</v>
      </c>
      <c r="E10" s="297">
        <v>1.95</v>
      </c>
      <c r="F10" s="298"/>
      <c r="G10" s="293">
        <f>E10*F10</f>
        <v>0</v>
      </c>
      <c r="I10" s="246"/>
    </row>
    <row r="11" spans="1:9" ht="15">
      <c r="A11" s="306" t="s">
        <v>260</v>
      </c>
      <c r="B11" s="307"/>
      <c r="C11" s="307"/>
      <c r="D11" s="307"/>
      <c r="E11" s="307"/>
      <c r="F11" s="308"/>
      <c r="G11" s="70">
        <f>G12+G14+G24+G26+G30+G41+G45+G51</f>
        <v>0</v>
      </c>
      <c r="I11" s="246"/>
    </row>
    <row r="12" spans="1:9" ht="15" customHeight="1">
      <c r="A12" s="274"/>
      <c r="B12" s="318"/>
      <c r="C12" s="318"/>
      <c r="D12" s="318"/>
      <c r="E12" s="318"/>
      <c r="F12" s="319"/>
      <c r="G12" s="54">
        <f>G13</f>
        <v>0</v>
      </c>
      <c r="I12" s="246"/>
    </row>
    <row r="13" spans="1:9" ht="15">
      <c r="A13" s="269">
        <v>1</v>
      </c>
      <c r="B13" s="33" t="s">
        <v>6</v>
      </c>
      <c r="C13" s="34" t="s">
        <v>7</v>
      </c>
      <c r="D13" s="35" t="s">
        <v>0</v>
      </c>
      <c r="E13" s="93">
        <v>11245.26</v>
      </c>
      <c r="F13" s="173"/>
      <c r="G13" s="293">
        <f>E13*F13</f>
        <v>0</v>
      </c>
      <c r="I13" s="246"/>
    </row>
    <row r="14" spans="1:9" ht="15" customHeight="1">
      <c r="A14" s="317" t="s">
        <v>8</v>
      </c>
      <c r="B14" s="318"/>
      <c r="C14" s="318"/>
      <c r="D14" s="318"/>
      <c r="E14" s="318"/>
      <c r="F14" s="319"/>
      <c r="G14" s="54">
        <f>SUM(G15:G23)</f>
        <v>0</v>
      </c>
      <c r="I14" s="246"/>
    </row>
    <row r="15" spans="1:9" ht="24" customHeight="1">
      <c r="A15" s="269">
        <v>2</v>
      </c>
      <c r="B15" s="36" t="s">
        <v>9</v>
      </c>
      <c r="C15" s="37" t="s">
        <v>10</v>
      </c>
      <c r="D15" s="36" t="s">
        <v>2</v>
      </c>
      <c r="E15" s="93">
        <v>228.07</v>
      </c>
      <c r="F15" s="174"/>
      <c r="G15" s="293">
        <f>E15*F15</f>
        <v>0</v>
      </c>
      <c r="I15" s="246"/>
    </row>
    <row r="16" spans="1:9" ht="24.75" customHeight="1">
      <c r="A16" s="269">
        <v>3</v>
      </c>
      <c r="B16" s="9" t="s">
        <v>9</v>
      </c>
      <c r="C16" s="8" t="s">
        <v>11</v>
      </c>
      <c r="D16" s="9" t="s">
        <v>2</v>
      </c>
      <c r="E16" s="93">
        <v>102.08</v>
      </c>
      <c r="F16" s="175"/>
      <c r="G16" s="293">
        <f aca="true" t="shared" si="0" ref="G16:G29">E16*F16</f>
        <v>0</v>
      </c>
      <c r="I16" s="246"/>
    </row>
    <row r="17" spans="1:9" ht="15">
      <c r="A17" s="269">
        <v>4</v>
      </c>
      <c r="B17" s="9" t="s">
        <v>9</v>
      </c>
      <c r="C17" s="8" t="s">
        <v>12</v>
      </c>
      <c r="D17" s="9" t="s">
        <v>2</v>
      </c>
      <c r="E17" s="93">
        <v>1186.65</v>
      </c>
      <c r="F17" s="175"/>
      <c r="G17" s="293">
        <f t="shared" si="0"/>
        <v>0</v>
      </c>
      <c r="I17" s="246"/>
    </row>
    <row r="18" spans="1:9" ht="15">
      <c r="A18" s="269">
        <v>5</v>
      </c>
      <c r="B18" s="9" t="s">
        <v>9</v>
      </c>
      <c r="C18" s="8" t="s">
        <v>13</v>
      </c>
      <c r="D18" s="9" t="s">
        <v>0</v>
      </c>
      <c r="E18" s="93">
        <v>3381.76</v>
      </c>
      <c r="F18" s="175"/>
      <c r="G18" s="293">
        <f t="shared" si="0"/>
        <v>0</v>
      </c>
      <c r="I18" s="246"/>
    </row>
    <row r="19" spans="1:9" ht="25.5">
      <c r="A19" s="269">
        <v>6</v>
      </c>
      <c r="B19" s="9" t="s">
        <v>9</v>
      </c>
      <c r="C19" s="8" t="s">
        <v>14</v>
      </c>
      <c r="D19" s="9" t="s">
        <v>0</v>
      </c>
      <c r="E19" s="93">
        <v>183.55</v>
      </c>
      <c r="F19" s="175"/>
      <c r="G19" s="293">
        <f t="shared" si="0"/>
        <v>0</v>
      </c>
      <c r="I19" s="246"/>
    </row>
    <row r="20" spans="1:9" ht="15">
      <c r="A20" s="269">
        <v>7</v>
      </c>
      <c r="B20" s="9" t="s">
        <v>9</v>
      </c>
      <c r="C20" s="8" t="s">
        <v>15</v>
      </c>
      <c r="D20" s="9" t="s">
        <v>2</v>
      </c>
      <c r="E20" s="93">
        <v>44.88</v>
      </c>
      <c r="F20" s="175"/>
      <c r="G20" s="293">
        <f t="shared" si="0"/>
        <v>0</v>
      </c>
      <c r="I20" s="246"/>
    </row>
    <row r="21" spans="1:9" ht="15">
      <c r="A21" s="269">
        <v>8</v>
      </c>
      <c r="B21" s="9" t="s">
        <v>9</v>
      </c>
      <c r="C21" s="8" t="s">
        <v>17</v>
      </c>
      <c r="D21" s="9" t="s">
        <v>16</v>
      </c>
      <c r="E21" s="93">
        <v>1</v>
      </c>
      <c r="F21" s="175"/>
      <c r="G21" s="293">
        <f t="shared" si="0"/>
        <v>0</v>
      </c>
      <c r="I21" s="246"/>
    </row>
    <row r="22" spans="1:9" ht="15">
      <c r="A22" s="269">
        <v>9</v>
      </c>
      <c r="B22" s="9" t="s">
        <v>18</v>
      </c>
      <c r="C22" s="8" t="s">
        <v>20</v>
      </c>
      <c r="D22" s="9" t="s">
        <v>19</v>
      </c>
      <c r="E22" s="93">
        <v>557.07</v>
      </c>
      <c r="F22" s="175"/>
      <c r="G22" s="293">
        <f t="shared" si="0"/>
        <v>0</v>
      </c>
      <c r="I22" s="246"/>
    </row>
    <row r="23" spans="1:9" ht="15">
      <c r="A23" s="269">
        <v>10</v>
      </c>
      <c r="B23" s="35" t="s">
        <v>18</v>
      </c>
      <c r="C23" s="38" t="s">
        <v>21</v>
      </c>
      <c r="D23" s="39" t="s">
        <v>19</v>
      </c>
      <c r="E23" s="94">
        <v>135.26</v>
      </c>
      <c r="F23" s="176"/>
      <c r="G23" s="293">
        <f t="shared" si="0"/>
        <v>0</v>
      </c>
      <c r="I23" s="246"/>
    </row>
    <row r="24" spans="1:9" ht="15" customHeight="1">
      <c r="A24" s="317" t="s">
        <v>22</v>
      </c>
      <c r="B24" s="318"/>
      <c r="C24" s="318"/>
      <c r="D24" s="318"/>
      <c r="E24" s="318"/>
      <c r="F24" s="319"/>
      <c r="G24" s="54">
        <f>SUM(G25)</f>
        <v>0</v>
      </c>
      <c r="I24" s="246"/>
    </row>
    <row r="25" spans="1:9" ht="15">
      <c r="A25" s="269">
        <v>11</v>
      </c>
      <c r="B25" s="40" t="s">
        <v>23</v>
      </c>
      <c r="C25" s="41" t="s">
        <v>24</v>
      </c>
      <c r="D25" s="40" t="s">
        <v>4</v>
      </c>
      <c r="E25" s="94">
        <v>15461.53</v>
      </c>
      <c r="F25" s="177"/>
      <c r="G25" s="293">
        <f t="shared" si="0"/>
        <v>0</v>
      </c>
      <c r="I25" s="246"/>
    </row>
    <row r="26" spans="1:9" ht="15" customHeight="1">
      <c r="A26" s="317" t="s">
        <v>25</v>
      </c>
      <c r="B26" s="318"/>
      <c r="C26" s="318"/>
      <c r="D26" s="318"/>
      <c r="E26" s="318"/>
      <c r="F26" s="319"/>
      <c r="G26" s="54">
        <f>SUM(G27:G29)</f>
        <v>0</v>
      </c>
      <c r="I26" s="246"/>
    </row>
    <row r="27" spans="1:9" ht="15">
      <c r="A27" s="269">
        <v>12</v>
      </c>
      <c r="B27" s="42" t="s">
        <v>26</v>
      </c>
      <c r="C27" s="43" t="s">
        <v>27</v>
      </c>
      <c r="D27" s="42" t="s">
        <v>2</v>
      </c>
      <c r="E27" s="95">
        <v>2896.77</v>
      </c>
      <c r="F27" s="178"/>
      <c r="G27" s="293">
        <f t="shared" si="0"/>
        <v>0</v>
      </c>
      <c r="I27" s="246"/>
    </row>
    <row r="28" spans="1:9" ht="25.5">
      <c r="A28" s="269">
        <v>13</v>
      </c>
      <c r="B28" s="9" t="s">
        <v>28</v>
      </c>
      <c r="C28" s="8" t="s">
        <v>29</v>
      </c>
      <c r="D28" s="9" t="s">
        <v>2</v>
      </c>
      <c r="E28" s="94">
        <v>365</v>
      </c>
      <c r="F28" s="179"/>
      <c r="G28" s="293">
        <f t="shared" si="0"/>
        <v>0</v>
      </c>
      <c r="I28" s="246"/>
    </row>
    <row r="29" spans="1:9" ht="25.5">
      <c r="A29" s="269">
        <v>14</v>
      </c>
      <c r="B29" s="35" t="s">
        <v>1772</v>
      </c>
      <c r="C29" s="38" t="s">
        <v>30</v>
      </c>
      <c r="D29" s="35" t="s">
        <v>2</v>
      </c>
      <c r="E29" s="93">
        <v>485</v>
      </c>
      <c r="F29" s="180"/>
      <c r="G29" s="293">
        <f t="shared" si="0"/>
        <v>0</v>
      </c>
      <c r="I29" s="246"/>
    </row>
    <row r="30" spans="1:9" ht="15" customHeight="1">
      <c r="A30" s="317" t="s">
        <v>31</v>
      </c>
      <c r="B30" s="318"/>
      <c r="C30" s="318"/>
      <c r="D30" s="318"/>
      <c r="E30" s="318"/>
      <c r="F30" s="319"/>
      <c r="G30" s="54">
        <f>SUM(G31:G40)</f>
        <v>0</v>
      </c>
      <c r="I30" s="246"/>
    </row>
    <row r="31" spans="1:9" ht="25.5">
      <c r="A31" s="269">
        <v>15</v>
      </c>
      <c r="B31" s="36" t="s">
        <v>32</v>
      </c>
      <c r="C31" s="44" t="s">
        <v>33</v>
      </c>
      <c r="D31" s="45" t="s">
        <v>2</v>
      </c>
      <c r="E31" s="94">
        <v>862.62</v>
      </c>
      <c r="F31" s="181"/>
      <c r="G31" s="293">
        <f aca="true" t="shared" si="1" ref="G31:G50">E31*F31</f>
        <v>0</v>
      </c>
      <c r="I31" s="246"/>
    </row>
    <row r="32" spans="1:9" ht="15">
      <c r="A32" s="269">
        <v>16</v>
      </c>
      <c r="B32" s="9" t="s">
        <v>32</v>
      </c>
      <c r="C32" s="10" t="s">
        <v>34</v>
      </c>
      <c r="D32" s="11" t="s">
        <v>16</v>
      </c>
      <c r="E32" s="94">
        <v>22</v>
      </c>
      <c r="F32" s="182"/>
      <c r="G32" s="293">
        <f t="shared" si="1"/>
        <v>0</v>
      </c>
      <c r="I32" s="246"/>
    </row>
    <row r="33" spans="1:9" ht="15">
      <c r="A33" s="269">
        <v>17</v>
      </c>
      <c r="B33" s="9" t="s">
        <v>32</v>
      </c>
      <c r="C33" s="13" t="s">
        <v>35</v>
      </c>
      <c r="D33" s="11" t="s">
        <v>16</v>
      </c>
      <c r="E33" s="96">
        <v>5</v>
      </c>
      <c r="F33" s="182"/>
      <c r="G33" s="293">
        <f t="shared" si="1"/>
        <v>0</v>
      </c>
      <c r="I33" s="246"/>
    </row>
    <row r="34" spans="1:9" ht="15">
      <c r="A34" s="269">
        <v>18</v>
      </c>
      <c r="B34" s="9" t="s">
        <v>32</v>
      </c>
      <c r="C34" s="10" t="s">
        <v>36</v>
      </c>
      <c r="D34" s="11" t="s">
        <v>1</v>
      </c>
      <c r="E34" s="95">
        <v>380</v>
      </c>
      <c r="F34" s="182"/>
      <c r="G34" s="293">
        <f t="shared" si="1"/>
        <v>0</v>
      </c>
      <c r="I34" s="246"/>
    </row>
    <row r="35" spans="1:9" ht="15">
      <c r="A35" s="269">
        <v>19</v>
      </c>
      <c r="B35" s="9" t="s">
        <v>37</v>
      </c>
      <c r="C35" s="10" t="s">
        <v>38</v>
      </c>
      <c r="D35" s="11" t="s">
        <v>0</v>
      </c>
      <c r="E35" s="95">
        <v>11812.27</v>
      </c>
      <c r="F35" s="182"/>
      <c r="G35" s="293">
        <f t="shared" si="1"/>
        <v>0</v>
      </c>
      <c r="I35" s="246"/>
    </row>
    <row r="36" spans="1:9" ht="15">
      <c r="A36" s="269">
        <v>20</v>
      </c>
      <c r="B36" s="9" t="s">
        <v>39</v>
      </c>
      <c r="C36" s="10" t="s">
        <v>40</v>
      </c>
      <c r="D36" s="11" t="s">
        <v>0</v>
      </c>
      <c r="E36" s="95">
        <v>11812.27</v>
      </c>
      <c r="F36" s="182"/>
      <c r="G36" s="293">
        <f t="shared" si="1"/>
        <v>0</v>
      </c>
      <c r="I36" s="246"/>
    </row>
    <row r="37" spans="1:9" ht="15">
      <c r="A37" s="269">
        <v>21</v>
      </c>
      <c r="B37" s="9" t="s">
        <v>32</v>
      </c>
      <c r="C37" s="10" t="s">
        <v>41</v>
      </c>
      <c r="D37" s="11" t="s">
        <v>2</v>
      </c>
      <c r="E37" s="97">
        <v>222.66</v>
      </c>
      <c r="F37" s="182"/>
      <c r="G37" s="293">
        <f t="shared" si="1"/>
        <v>0</v>
      </c>
      <c r="I37" s="246"/>
    </row>
    <row r="38" spans="1:9" ht="15">
      <c r="A38" s="269">
        <v>22</v>
      </c>
      <c r="B38" s="9" t="s">
        <v>37</v>
      </c>
      <c r="C38" s="13" t="s">
        <v>42</v>
      </c>
      <c r="D38" s="14" t="s">
        <v>1</v>
      </c>
      <c r="E38" s="95">
        <v>5</v>
      </c>
      <c r="F38" s="183"/>
      <c r="G38" s="293">
        <f t="shared" si="1"/>
        <v>0</v>
      </c>
      <c r="I38" s="246"/>
    </row>
    <row r="39" spans="1:9" ht="15">
      <c r="A39" s="269">
        <v>23</v>
      </c>
      <c r="B39" s="9" t="s">
        <v>39</v>
      </c>
      <c r="C39" s="10" t="s">
        <v>43</v>
      </c>
      <c r="D39" s="11" t="s">
        <v>4</v>
      </c>
      <c r="E39" s="95">
        <v>5594.63</v>
      </c>
      <c r="F39" s="175"/>
      <c r="G39" s="293">
        <f t="shared" si="1"/>
        <v>0</v>
      </c>
      <c r="I39" s="246"/>
    </row>
    <row r="40" spans="1:9" ht="15">
      <c r="A40" s="269">
        <v>24</v>
      </c>
      <c r="B40" s="35" t="s">
        <v>37</v>
      </c>
      <c r="C40" s="38" t="s">
        <v>44</v>
      </c>
      <c r="D40" s="35" t="s">
        <v>0</v>
      </c>
      <c r="E40" s="95">
        <v>11812.27</v>
      </c>
      <c r="F40" s="173"/>
      <c r="G40" s="293">
        <f t="shared" si="1"/>
        <v>0</v>
      </c>
      <c r="I40" s="246"/>
    </row>
    <row r="41" spans="1:9" ht="15" customHeight="1">
      <c r="A41" s="317" t="s">
        <v>45</v>
      </c>
      <c r="B41" s="318"/>
      <c r="C41" s="318"/>
      <c r="D41" s="318"/>
      <c r="E41" s="318"/>
      <c r="F41" s="319"/>
      <c r="G41" s="54">
        <f>SUM(G42:G44)</f>
        <v>0</v>
      </c>
      <c r="I41" s="246"/>
    </row>
    <row r="42" spans="1:9" ht="25.5">
      <c r="A42" s="269">
        <v>25</v>
      </c>
      <c r="B42" s="36" t="s">
        <v>37</v>
      </c>
      <c r="C42" s="46" t="s">
        <v>46</v>
      </c>
      <c r="D42" s="45" t="s">
        <v>4</v>
      </c>
      <c r="E42" s="94">
        <v>634.69</v>
      </c>
      <c r="F42" s="181"/>
      <c r="G42" s="293">
        <f t="shared" si="1"/>
        <v>0</v>
      </c>
      <c r="I42" s="246"/>
    </row>
    <row r="43" spans="1:9" ht="15">
      <c r="A43" s="269">
        <v>26</v>
      </c>
      <c r="B43" s="9" t="s">
        <v>37</v>
      </c>
      <c r="C43" s="10" t="s">
        <v>47</v>
      </c>
      <c r="D43" s="11" t="s">
        <v>19</v>
      </c>
      <c r="E43" s="94">
        <v>893.48</v>
      </c>
      <c r="F43" s="182"/>
      <c r="G43" s="293">
        <f t="shared" si="1"/>
        <v>0</v>
      </c>
      <c r="I43" s="246"/>
    </row>
    <row r="44" spans="1:9" ht="25.5">
      <c r="A44" s="269">
        <v>27</v>
      </c>
      <c r="B44" s="35" t="s">
        <v>37</v>
      </c>
      <c r="C44" s="38" t="s">
        <v>48</v>
      </c>
      <c r="D44" s="39" t="s">
        <v>4</v>
      </c>
      <c r="E44" s="94">
        <v>148.36</v>
      </c>
      <c r="F44" s="184"/>
      <c r="G44" s="293">
        <f t="shared" si="1"/>
        <v>0</v>
      </c>
      <c r="I44" s="246"/>
    </row>
    <row r="45" spans="1:9" ht="15" customHeight="1">
      <c r="A45" s="317" t="s">
        <v>49</v>
      </c>
      <c r="B45" s="318"/>
      <c r="C45" s="318"/>
      <c r="D45" s="318"/>
      <c r="E45" s="318"/>
      <c r="F45" s="319"/>
      <c r="G45" s="54">
        <f>SUM(G46:G50)</f>
        <v>0</v>
      </c>
      <c r="I45" s="246"/>
    </row>
    <row r="46" spans="1:9" ht="15">
      <c r="A46" s="269">
        <v>28</v>
      </c>
      <c r="B46" s="36" t="s">
        <v>37</v>
      </c>
      <c r="C46" s="46" t="s">
        <v>50</v>
      </c>
      <c r="D46" s="36" t="s">
        <v>19</v>
      </c>
      <c r="E46" s="93">
        <v>2397.86</v>
      </c>
      <c r="F46" s="181"/>
      <c r="G46" s="293">
        <f t="shared" si="1"/>
        <v>0</v>
      </c>
      <c r="I46" s="246"/>
    </row>
    <row r="47" spans="1:9" ht="15">
      <c r="A47" s="269">
        <v>29</v>
      </c>
      <c r="B47" s="9" t="s">
        <v>37</v>
      </c>
      <c r="C47" s="13" t="s">
        <v>51</v>
      </c>
      <c r="D47" s="12" t="s">
        <v>19</v>
      </c>
      <c r="E47" s="98">
        <v>84.8</v>
      </c>
      <c r="F47" s="179"/>
      <c r="G47" s="293">
        <f t="shared" si="1"/>
        <v>0</v>
      </c>
      <c r="I47" s="246"/>
    </row>
    <row r="48" spans="1:9" ht="15">
      <c r="A48" s="269">
        <v>30</v>
      </c>
      <c r="B48" s="9" t="s">
        <v>52</v>
      </c>
      <c r="C48" s="10" t="s">
        <v>60</v>
      </c>
      <c r="D48" s="9" t="s">
        <v>0</v>
      </c>
      <c r="E48" s="93">
        <v>9967.81</v>
      </c>
      <c r="F48" s="175"/>
      <c r="G48" s="293">
        <f t="shared" si="1"/>
        <v>0</v>
      </c>
      <c r="I48" s="246"/>
    </row>
    <row r="49" spans="1:9" ht="25.5">
      <c r="A49" s="269">
        <v>31</v>
      </c>
      <c r="B49" s="9" t="s">
        <v>52</v>
      </c>
      <c r="C49" s="10" t="s">
        <v>53</v>
      </c>
      <c r="D49" s="9" t="s">
        <v>0</v>
      </c>
      <c r="E49" s="93">
        <v>4854.6</v>
      </c>
      <c r="F49" s="175"/>
      <c r="G49" s="293">
        <f t="shared" si="1"/>
        <v>0</v>
      </c>
      <c r="I49" s="246"/>
    </row>
    <row r="50" spans="1:9" ht="15">
      <c r="A50" s="269">
        <v>32</v>
      </c>
      <c r="B50" s="35" t="s">
        <v>37</v>
      </c>
      <c r="C50" s="38" t="s">
        <v>54</v>
      </c>
      <c r="D50" s="35" t="s">
        <v>16</v>
      </c>
      <c r="E50" s="93">
        <v>5</v>
      </c>
      <c r="F50" s="173"/>
      <c r="G50" s="293">
        <f t="shared" si="1"/>
        <v>0</v>
      </c>
      <c r="I50" s="246"/>
    </row>
    <row r="51" spans="1:9" ht="15" customHeight="1">
      <c r="A51" s="317" t="s">
        <v>55</v>
      </c>
      <c r="B51" s="318"/>
      <c r="C51" s="318"/>
      <c r="D51" s="318"/>
      <c r="E51" s="318"/>
      <c r="F51" s="319"/>
      <c r="G51" s="54">
        <f>SUM(G52:G54)</f>
        <v>0</v>
      </c>
      <c r="I51" s="246"/>
    </row>
    <row r="52" spans="1:9" ht="25.5">
      <c r="A52" s="269">
        <v>33</v>
      </c>
      <c r="B52" s="36" t="s">
        <v>56</v>
      </c>
      <c r="C52" s="46" t="s">
        <v>57</v>
      </c>
      <c r="D52" s="36" t="s">
        <v>0</v>
      </c>
      <c r="E52" s="94">
        <v>2022</v>
      </c>
      <c r="F52" s="174"/>
      <c r="G52" s="293">
        <f>E52*F52</f>
        <v>0</v>
      </c>
      <c r="I52" s="246"/>
    </row>
    <row r="53" spans="1:9" ht="15">
      <c r="A53" s="269">
        <v>34</v>
      </c>
      <c r="B53" s="9" t="s">
        <v>56</v>
      </c>
      <c r="C53" s="10" t="s">
        <v>58</v>
      </c>
      <c r="D53" s="9" t="s">
        <v>0</v>
      </c>
      <c r="E53" s="94">
        <v>1843</v>
      </c>
      <c r="F53" s="175"/>
      <c r="G53" s="293">
        <f>E53*F53</f>
        <v>0</v>
      </c>
      <c r="I53" s="246"/>
    </row>
    <row r="54" spans="1:9" ht="15.75" thickBot="1">
      <c r="A54" s="270">
        <v>35</v>
      </c>
      <c r="B54" s="35" t="s">
        <v>5</v>
      </c>
      <c r="C54" s="38" t="s">
        <v>59</v>
      </c>
      <c r="D54" s="35" t="s">
        <v>2</v>
      </c>
      <c r="E54" s="99">
        <v>884.25</v>
      </c>
      <c r="F54" s="173"/>
      <c r="G54" s="293">
        <f>E54*F54</f>
        <v>0</v>
      </c>
      <c r="I54" s="246"/>
    </row>
    <row r="55" spans="1:9" ht="15.75" customHeight="1" thickBot="1">
      <c r="A55" s="309" t="s">
        <v>3</v>
      </c>
      <c r="B55" s="310"/>
      <c r="C55" s="310"/>
      <c r="D55" s="310"/>
      <c r="E55" s="310"/>
      <c r="F55" s="311"/>
      <c r="G55" s="219">
        <f>G9+G11</f>
        <v>0</v>
      </c>
      <c r="I55" s="246"/>
    </row>
    <row r="56" spans="1:11" s="5" customFormat="1" ht="15.75" customHeight="1" thickBot="1">
      <c r="A56" s="312" t="s">
        <v>113</v>
      </c>
      <c r="B56" s="313"/>
      <c r="C56" s="313"/>
      <c r="D56" s="313"/>
      <c r="E56" s="313"/>
      <c r="F56" s="313"/>
      <c r="G56" s="294">
        <f>G57+G85+G145+G151</f>
        <v>0</v>
      </c>
      <c r="I56" s="246"/>
      <c r="J56" s="166"/>
      <c r="K56" s="19"/>
    </row>
    <row r="57" spans="1:10" s="5" customFormat="1" ht="15" customHeight="1">
      <c r="A57" s="314" t="s">
        <v>61</v>
      </c>
      <c r="B57" s="315"/>
      <c r="C57" s="315"/>
      <c r="D57" s="315"/>
      <c r="E57" s="315"/>
      <c r="F57" s="316"/>
      <c r="G57" s="53">
        <f>SUM(G58:G84)</f>
        <v>0</v>
      </c>
      <c r="I57" s="246"/>
      <c r="J57" s="6"/>
    </row>
    <row r="58" spans="1:10" s="5" customFormat="1" ht="15">
      <c r="A58" s="269">
        <v>36</v>
      </c>
      <c r="B58" s="82" t="s">
        <v>62</v>
      </c>
      <c r="C58" s="144" t="s">
        <v>63</v>
      </c>
      <c r="D58" s="82" t="s">
        <v>64</v>
      </c>
      <c r="E58" s="100">
        <v>0.947</v>
      </c>
      <c r="F58" s="185"/>
      <c r="G58" s="293">
        <f aca="true" t="shared" si="2" ref="G58:G121">E58*F58</f>
        <v>0</v>
      </c>
      <c r="I58" s="246"/>
      <c r="J58" s="6"/>
    </row>
    <row r="59" spans="1:10" s="5" customFormat="1" ht="15">
      <c r="A59" s="269">
        <v>37</v>
      </c>
      <c r="B59" s="59" t="s">
        <v>65</v>
      </c>
      <c r="C59" s="145" t="s">
        <v>66</v>
      </c>
      <c r="D59" s="59" t="s">
        <v>1</v>
      </c>
      <c r="E59" s="100">
        <v>168</v>
      </c>
      <c r="F59" s="185"/>
      <c r="G59" s="293">
        <f t="shared" si="2"/>
        <v>0</v>
      </c>
      <c r="I59" s="246"/>
      <c r="J59" s="6"/>
    </row>
    <row r="60" spans="1:10" s="5" customFormat="1" ht="15">
      <c r="A60" s="269">
        <v>38</v>
      </c>
      <c r="B60" s="59" t="s">
        <v>65</v>
      </c>
      <c r="C60" s="145" t="s">
        <v>67</v>
      </c>
      <c r="D60" s="59" t="s">
        <v>1</v>
      </c>
      <c r="E60" s="100">
        <v>168</v>
      </c>
      <c r="F60" s="185"/>
      <c r="G60" s="293">
        <f t="shared" si="2"/>
        <v>0</v>
      </c>
      <c r="I60" s="246"/>
      <c r="J60" s="6"/>
    </row>
    <row r="61" spans="1:10" s="5" customFormat="1" ht="15">
      <c r="A61" s="269">
        <v>39</v>
      </c>
      <c r="B61" s="59" t="s">
        <v>68</v>
      </c>
      <c r="C61" s="145" t="s">
        <v>69</v>
      </c>
      <c r="D61" s="59" t="s">
        <v>4</v>
      </c>
      <c r="E61" s="100">
        <v>304.7</v>
      </c>
      <c r="F61" s="185"/>
      <c r="G61" s="293">
        <f t="shared" si="2"/>
        <v>0</v>
      </c>
      <c r="I61" s="246"/>
      <c r="J61" s="6"/>
    </row>
    <row r="62" spans="1:10" s="5" customFormat="1" ht="15">
      <c r="A62" s="269">
        <v>40</v>
      </c>
      <c r="B62" s="59" t="s">
        <v>68</v>
      </c>
      <c r="C62" s="145" t="s">
        <v>70</v>
      </c>
      <c r="D62" s="59" t="s">
        <v>71</v>
      </c>
      <c r="E62" s="100">
        <v>1538.5</v>
      </c>
      <c r="F62" s="185"/>
      <c r="G62" s="293">
        <f t="shared" si="2"/>
        <v>0</v>
      </c>
      <c r="I62" s="246"/>
      <c r="J62" s="6"/>
    </row>
    <row r="63" spans="1:10" s="5" customFormat="1" ht="56.25" customHeight="1">
      <c r="A63" s="269">
        <v>41</v>
      </c>
      <c r="B63" s="59" t="s">
        <v>72</v>
      </c>
      <c r="C63" s="145" t="s">
        <v>262</v>
      </c>
      <c r="D63" s="59" t="s">
        <v>0</v>
      </c>
      <c r="E63" s="100">
        <v>5855.26</v>
      </c>
      <c r="F63" s="185"/>
      <c r="G63" s="293">
        <f t="shared" si="2"/>
        <v>0</v>
      </c>
      <c r="I63" s="246"/>
      <c r="J63" s="6"/>
    </row>
    <row r="64" spans="1:10" s="5" customFormat="1" ht="38.25" customHeight="1">
      <c r="A64" s="269">
        <v>42</v>
      </c>
      <c r="B64" s="59" t="s">
        <v>72</v>
      </c>
      <c r="C64" s="145" t="s">
        <v>263</v>
      </c>
      <c r="D64" s="59" t="s">
        <v>0</v>
      </c>
      <c r="E64" s="100">
        <v>697.78</v>
      </c>
      <c r="F64" s="185"/>
      <c r="G64" s="293">
        <f t="shared" si="2"/>
        <v>0</v>
      </c>
      <c r="I64" s="246"/>
      <c r="J64" s="6"/>
    </row>
    <row r="65" spans="1:10" s="5" customFormat="1" ht="15">
      <c r="A65" s="269">
        <v>43</v>
      </c>
      <c r="B65" s="59" t="s">
        <v>72</v>
      </c>
      <c r="C65" s="145" t="s">
        <v>73</v>
      </c>
      <c r="D65" s="59" t="s">
        <v>4</v>
      </c>
      <c r="E65" s="100">
        <v>927.14</v>
      </c>
      <c r="F65" s="185"/>
      <c r="G65" s="293">
        <f t="shared" si="2"/>
        <v>0</v>
      </c>
      <c r="I65" s="246"/>
      <c r="J65" s="6"/>
    </row>
    <row r="66" spans="1:10" s="5" customFormat="1" ht="25.5">
      <c r="A66" s="269">
        <v>44</v>
      </c>
      <c r="B66" s="59" t="s">
        <v>72</v>
      </c>
      <c r="C66" s="145" t="s">
        <v>74</v>
      </c>
      <c r="D66" s="59" t="s">
        <v>4</v>
      </c>
      <c r="E66" s="100">
        <v>927.14</v>
      </c>
      <c r="F66" s="185"/>
      <c r="G66" s="293">
        <f t="shared" si="2"/>
        <v>0</v>
      </c>
      <c r="I66" s="246"/>
      <c r="J66" s="6"/>
    </row>
    <row r="67" spans="1:10" s="5" customFormat="1" ht="51">
      <c r="A67" s="269">
        <v>45</v>
      </c>
      <c r="B67" s="59" t="s">
        <v>72</v>
      </c>
      <c r="C67" s="145" t="s">
        <v>264</v>
      </c>
      <c r="D67" s="59" t="s">
        <v>0</v>
      </c>
      <c r="E67" s="100">
        <v>2164.39</v>
      </c>
      <c r="F67" s="185"/>
      <c r="G67" s="293">
        <f t="shared" si="2"/>
        <v>0</v>
      </c>
      <c r="I67" s="246"/>
      <c r="J67" s="6"/>
    </row>
    <row r="68" spans="1:10" s="5" customFormat="1" ht="15">
      <c r="A68" s="269">
        <v>46</v>
      </c>
      <c r="B68" s="59" t="s">
        <v>72</v>
      </c>
      <c r="C68" s="145" t="s">
        <v>75</v>
      </c>
      <c r="D68" s="59" t="s">
        <v>0</v>
      </c>
      <c r="E68" s="100">
        <v>990</v>
      </c>
      <c r="F68" s="185"/>
      <c r="G68" s="293">
        <f t="shared" si="2"/>
        <v>0</v>
      </c>
      <c r="I68" s="246"/>
      <c r="J68" s="6"/>
    </row>
    <row r="69" spans="1:10" s="5" customFormat="1" ht="15">
      <c r="A69" s="269">
        <v>47</v>
      </c>
      <c r="B69" s="59" t="s">
        <v>72</v>
      </c>
      <c r="C69" s="145" t="s">
        <v>76</v>
      </c>
      <c r="D69" s="59" t="s">
        <v>4</v>
      </c>
      <c r="E69" s="100">
        <v>252.35</v>
      </c>
      <c r="F69" s="185"/>
      <c r="G69" s="293">
        <f t="shared" si="2"/>
        <v>0</v>
      </c>
      <c r="I69" s="246"/>
      <c r="J69" s="6"/>
    </row>
    <row r="70" spans="1:10" s="5" customFormat="1" ht="25.5">
      <c r="A70" s="269">
        <v>48</v>
      </c>
      <c r="B70" s="59" t="s">
        <v>72</v>
      </c>
      <c r="C70" s="145" t="s">
        <v>77</v>
      </c>
      <c r="D70" s="59" t="s">
        <v>4</v>
      </c>
      <c r="E70" s="100">
        <v>252.35</v>
      </c>
      <c r="F70" s="185"/>
      <c r="G70" s="293">
        <f t="shared" si="2"/>
        <v>0</v>
      </c>
      <c r="I70" s="246"/>
      <c r="J70" s="6"/>
    </row>
    <row r="71" spans="1:10" s="5" customFormat="1" ht="15">
      <c r="A71" s="269">
        <v>49</v>
      </c>
      <c r="B71" s="59" t="s">
        <v>72</v>
      </c>
      <c r="C71" s="145" t="s">
        <v>78</v>
      </c>
      <c r="D71" s="59" t="s">
        <v>0</v>
      </c>
      <c r="E71" s="100">
        <v>560</v>
      </c>
      <c r="F71" s="185"/>
      <c r="G71" s="293">
        <f t="shared" si="2"/>
        <v>0</v>
      </c>
      <c r="I71" s="246"/>
      <c r="J71" s="6"/>
    </row>
    <row r="72" spans="1:10" s="5" customFormat="1" ht="15">
      <c r="A72" s="269">
        <v>50</v>
      </c>
      <c r="B72" s="59" t="s">
        <v>72</v>
      </c>
      <c r="C72" s="145" t="s">
        <v>76</v>
      </c>
      <c r="D72" s="59" t="s">
        <v>4</v>
      </c>
      <c r="E72" s="100">
        <v>41.8</v>
      </c>
      <c r="F72" s="185"/>
      <c r="G72" s="293">
        <f t="shared" si="2"/>
        <v>0</v>
      </c>
      <c r="I72" s="246"/>
      <c r="J72" s="6"/>
    </row>
    <row r="73" spans="1:10" s="5" customFormat="1" ht="25.5">
      <c r="A73" s="269">
        <v>51</v>
      </c>
      <c r="B73" s="59" t="s">
        <v>72</v>
      </c>
      <c r="C73" s="145" t="s">
        <v>77</v>
      </c>
      <c r="D73" s="59" t="s">
        <v>4</v>
      </c>
      <c r="E73" s="100">
        <v>41.8</v>
      </c>
      <c r="F73" s="185"/>
      <c r="G73" s="293">
        <f t="shared" si="2"/>
        <v>0</v>
      </c>
      <c r="I73" s="246"/>
      <c r="J73" s="6"/>
    </row>
    <row r="74" spans="1:10" s="5" customFormat="1" ht="89.25">
      <c r="A74" s="269">
        <v>52</v>
      </c>
      <c r="B74" s="59" t="s">
        <v>72</v>
      </c>
      <c r="C74" s="146" t="s">
        <v>265</v>
      </c>
      <c r="D74" s="59" t="s">
        <v>2</v>
      </c>
      <c r="E74" s="100">
        <v>2534</v>
      </c>
      <c r="F74" s="185"/>
      <c r="G74" s="293">
        <f t="shared" si="2"/>
        <v>0</v>
      </c>
      <c r="I74" s="246"/>
      <c r="J74" s="6"/>
    </row>
    <row r="75" spans="1:10" s="5" customFormat="1" ht="15">
      <c r="A75" s="269">
        <v>53</v>
      </c>
      <c r="B75" s="59" t="s">
        <v>72</v>
      </c>
      <c r="C75" s="145" t="s">
        <v>79</v>
      </c>
      <c r="D75" s="59" t="s">
        <v>4</v>
      </c>
      <c r="E75" s="100">
        <v>152.04</v>
      </c>
      <c r="F75" s="185"/>
      <c r="G75" s="293">
        <f t="shared" si="2"/>
        <v>0</v>
      </c>
      <c r="I75" s="246"/>
      <c r="J75" s="6"/>
    </row>
    <row r="76" spans="1:10" s="5" customFormat="1" ht="25.5">
      <c r="A76" s="269">
        <v>54</v>
      </c>
      <c r="B76" s="59" t="s">
        <v>72</v>
      </c>
      <c r="C76" s="145" t="s">
        <v>77</v>
      </c>
      <c r="D76" s="59" t="s">
        <v>4</v>
      </c>
      <c r="E76" s="100">
        <v>152.04</v>
      </c>
      <c r="F76" s="185"/>
      <c r="G76" s="293">
        <f t="shared" si="2"/>
        <v>0</v>
      </c>
      <c r="I76" s="246"/>
      <c r="J76" s="6"/>
    </row>
    <row r="77" spans="1:10" s="5" customFormat="1" ht="76.5">
      <c r="A77" s="269">
        <v>55</v>
      </c>
      <c r="B77" s="59" t="s">
        <v>80</v>
      </c>
      <c r="C77" s="145" t="s">
        <v>266</v>
      </c>
      <c r="D77" s="59" t="s">
        <v>0</v>
      </c>
      <c r="E77" s="100">
        <v>8725</v>
      </c>
      <c r="F77" s="185"/>
      <c r="G77" s="293">
        <f t="shared" si="2"/>
        <v>0</v>
      </c>
      <c r="I77" s="246"/>
      <c r="J77" s="6"/>
    </row>
    <row r="78" spans="1:10" s="5" customFormat="1" ht="51">
      <c r="A78" s="269">
        <v>56</v>
      </c>
      <c r="B78" s="59" t="s">
        <v>80</v>
      </c>
      <c r="C78" s="146" t="s">
        <v>267</v>
      </c>
      <c r="D78" s="59" t="s">
        <v>4</v>
      </c>
      <c r="E78" s="100">
        <v>2540.37</v>
      </c>
      <c r="F78" s="185"/>
      <c r="G78" s="293">
        <f t="shared" si="2"/>
        <v>0</v>
      </c>
      <c r="I78" s="246"/>
      <c r="J78" s="6"/>
    </row>
    <row r="79" spans="1:10" s="5" customFormat="1" ht="51">
      <c r="A79" s="269">
        <v>57</v>
      </c>
      <c r="B79" s="59" t="s">
        <v>80</v>
      </c>
      <c r="C79" s="146" t="s">
        <v>268</v>
      </c>
      <c r="D79" s="59" t="s">
        <v>4</v>
      </c>
      <c r="E79" s="100">
        <v>2540.37</v>
      </c>
      <c r="F79" s="185"/>
      <c r="G79" s="293">
        <f t="shared" si="2"/>
        <v>0</v>
      </c>
      <c r="I79" s="246"/>
      <c r="J79" s="6"/>
    </row>
    <row r="80" spans="1:10" s="5" customFormat="1" ht="51" customHeight="1">
      <c r="A80" s="269">
        <v>58</v>
      </c>
      <c r="B80" s="59" t="s">
        <v>81</v>
      </c>
      <c r="C80" s="145" t="s">
        <v>269</v>
      </c>
      <c r="D80" s="59" t="s">
        <v>4</v>
      </c>
      <c r="E80" s="100">
        <v>282.26</v>
      </c>
      <c r="F80" s="185"/>
      <c r="G80" s="293">
        <f t="shared" si="2"/>
        <v>0</v>
      </c>
      <c r="I80" s="246"/>
      <c r="J80" s="6"/>
    </row>
    <row r="81" spans="1:10" s="5" customFormat="1" ht="89.25" customHeight="1">
      <c r="A81" s="269">
        <v>59</v>
      </c>
      <c r="B81" s="59" t="s">
        <v>82</v>
      </c>
      <c r="C81" s="146" t="s">
        <v>270</v>
      </c>
      <c r="D81" s="59" t="s">
        <v>0</v>
      </c>
      <c r="E81" s="100">
        <v>7992</v>
      </c>
      <c r="F81" s="185"/>
      <c r="G81" s="293">
        <f t="shared" si="2"/>
        <v>0</v>
      </c>
      <c r="I81" s="246"/>
      <c r="J81" s="6"/>
    </row>
    <row r="82" spans="1:10" s="5" customFormat="1" ht="51">
      <c r="A82" s="269">
        <v>60</v>
      </c>
      <c r="B82" s="59" t="s">
        <v>82</v>
      </c>
      <c r="C82" s="145" t="s">
        <v>1287</v>
      </c>
      <c r="D82" s="59" t="s">
        <v>4</v>
      </c>
      <c r="E82" s="100">
        <v>3051.23</v>
      </c>
      <c r="F82" s="185"/>
      <c r="G82" s="293">
        <f t="shared" si="2"/>
        <v>0</v>
      </c>
      <c r="I82" s="246"/>
      <c r="J82" s="6"/>
    </row>
    <row r="83" spans="1:10" s="5" customFormat="1" ht="76.5">
      <c r="A83" s="269">
        <v>61</v>
      </c>
      <c r="B83" s="59" t="s">
        <v>72</v>
      </c>
      <c r="C83" s="146" t="s">
        <v>271</v>
      </c>
      <c r="D83" s="59" t="s">
        <v>0</v>
      </c>
      <c r="E83" s="100">
        <v>14862</v>
      </c>
      <c r="F83" s="185"/>
      <c r="G83" s="293">
        <f t="shared" si="2"/>
        <v>0</v>
      </c>
      <c r="I83" s="246"/>
      <c r="J83" s="6"/>
    </row>
    <row r="84" spans="1:10" s="5" customFormat="1" ht="25.5">
      <c r="A84" s="270">
        <v>62</v>
      </c>
      <c r="B84" s="33" t="s">
        <v>72</v>
      </c>
      <c r="C84" s="147" t="s">
        <v>83</v>
      </c>
      <c r="D84" s="33" t="s">
        <v>4</v>
      </c>
      <c r="E84" s="100">
        <v>1040.34</v>
      </c>
      <c r="F84" s="185"/>
      <c r="G84" s="293">
        <f t="shared" si="2"/>
        <v>0</v>
      </c>
      <c r="I84" s="246"/>
      <c r="J84" s="6"/>
    </row>
    <row r="85" spans="1:10" s="5" customFormat="1" ht="15" customHeight="1">
      <c r="A85" s="317" t="s">
        <v>84</v>
      </c>
      <c r="B85" s="318"/>
      <c r="C85" s="318"/>
      <c r="D85" s="318"/>
      <c r="E85" s="318"/>
      <c r="F85" s="319"/>
      <c r="G85" s="136">
        <f>SUM(G86:G144)</f>
        <v>0</v>
      </c>
      <c r="I85" s="246"/>
      <c r="J85" s="6"/>
    </row>
    <row r="86" spans="1:10" s="5" customFormat="1" ht="63.75">
      <c r="A86" s="271">
        <v>63</v>
      </c>
      <c r="B86" s="82" t="s">
        <v>85</v>
      </c>
      <c r="C86" s="148" t="s">
        <v>272</v>
      </c>
      <c r="D86" s="82" t="s">
        <v>0</v>
      </c>
      <c r="E86" s="100">
        <v>6805.09</v>
      </c>
      <c r="F86" s="185"/>
      <c r="G86" s="293">
        <f t="shared" si="2"/>
        <v>0</v>
      </c>
      <c r="I86" s="246"/>
      <c r="J86" s="6"/>
    </row>
    <row r="87" spans="1:10" s="5" customFormat="1" ht="76.5">
      <c r="A87" s="269">
        <v>64</v>
      </c>
      <c r="B87" s="59" t="s">
        <v>85</v>
      </c>
      <c r="C87" s="146" t="s">
        <v>273</v>
      </c>
      <c r="D87" s="59" t="s">
        <v>0</v>
      </c>
      <c r="E87" s="100">
        <v>3457.87</v>
      </c>
      <c r="F87" s="185"/>
      <c r="G87" s="293">
        <f t="shared" si="2"/>
        <v>0</v>
      </c>
      <c r="I87" s="246"/>
      <c r="J87" s="6"/>
    </row>
    <row r="88" spans="1:10" s="5" customFormat="1" ht="51">
      <c r="A88" s="269">
        <v>65</v>
      </c>
      <c r="B88" s="59" t="s">
        <v>85</v>
      </c>
      <c r="C88" s="145" t="s">
        <v>274</v>
      </c>
      <c r="D88" s="59" t="s">
        <v>0</v>
      </c>
      <c r="E88" s="100">
        <v>288.14</v>
      </c>
      <c r="F88" s="185"/>
      <c r="G88" s="293">
        <f t="shared" si="2"/>
        <v>0</v>
      </c>
      <c r="I88" s="246"/>
      <c r="J88" s="6"/>
    </row>
    <row r="89" spans="1:10" s="5" customFormat="1" ht="38.25">
      <c r="A89" s="269">
        <v>66</v>
      </c>
      <c r="B89" s="59" t="s">
        <v>85</v>
      </c>
      <c r="C89" s="145" t="s">
        <v>275</v>
      </c>
      <c r="D89" s="59" t="s">
        <v>0</v>
      </c>
      <c r="E89" s="100">
        <v>142</v>
      </c>
      <c r="F89" s="185"/>
      <c r="G89" s="293">
        <f t="shared" si="2"/>
        <v>0</v>
      </c>
      <c r="I89" s="246"/>
      <c r="J89" s="6"/>
    </row>
    <row r="90" spans="1:10" s="5" customFormat="1" ht="89.25">
      <c r="A90" s="269">
        <v>67</v>
      </c>
      <c r="B90" s="59" t="s">
        <v>85</v>
      </c>
      <c r="C90" s="146" t="s">
        <v>276</v>
      </c>
      <c r="D90" s="59" t="s">
        <v>0</v>
      </c>
      <c r="E90" s="100">
        <v>1858.54</v>
      </c>
      <c r="F90" s="185"/>
      <c r="G90" s="293">
        <f t="shared" si="2"/>
        <v>0</v>
      </c>
      <c r="I90" s="246"/>
      <c r="J90" s="6"/>
    </row>
    <row r="91" spans="1:10" s="5" customFormat="1" ht="102">
      <c r="A91" s="269">
        <v>68</v>
      </c>
      <c r="B91" s="59" t="s">
        <v>85</v>
      </c>
      <c r="C91" s="146" t="s">
        <v>277</v>
      </c>
      <c r="D91" s="59" t="s">
        <v>0</v>
      </c>
      <c r="E91" s="100">
        <v>2625.75</v>
      </c>
      <c r="F91" s="185"/>
      <c r="G91" s="293">
        <f t="shared" si="2"/>
        <v>0</v>
      </c>
      <c r="I91" s="246"/>
      <c r="J91" s="6"/>
    </row>
    <row r="92" spans="1:10" s="5" customFormat="1" ht="38.25">
      <c r="A92" s="269">
        <v>69</v>
      </c>
      <c r="B92" s="59" t="s">
        <v>85</v>
      </c>
      <c r="C92" s="145" t="s">
        <v>278</v>
      </c>
      <c r="D92" s="59" t="s">
        <v>0</v>
      </c>
      <c r="E92" s="100">
        <v>75.19</v>
      </c>
      <c r="F92" s="185"/>
      <c r="G92" s="293">
        <f t="shared" si="2"/>
        <v>0</v>
      </c>
      <c r="I92" s="246"/>
      <c r="J92" s="6"/>
    </row>
    <row r="93" spans="1:10" s="5" customFormat="1" ht="102">
      <c r="A93" s="269">
        <v>70</v>
      </c>
      <c r="B93" s="59" t="s">
        <v>86</v>
      </c>
      <c r="C93" s="146" t="s">
        <v>279</v>
      </c>
      <c r="D93" s="59" t="s">
        <v>0</v>
      </c>
      <c r="E93" s="100">
        <v>11862.15</v>
      </c>
      <c r="F93" s="185"/>
      <c r="G93" s="293">
        <f t="shared" si="2"/>
        <v>0</v>
      </c>
      <c r="I93" s="246"/>
      <c r="J93" s="6"/>
    </row>
    <row r="94" spans="1:10" s="5" customFormat="1" ht="76.5">
      <c r="A94" s="269">
        <v>71</v>
      </c>
      <c r="B94" s="59" t="s">
        <v>87</v>
      </c>
      <c r="C94" s="146" t="s">
        <v>280</v>
      </c>
      <c r="D94" s="59" t="s">
        <v>0</v>
      </c>
      <c r="E94" s="100">
        <v>1858.54</v>
      </c>
      <c r="F94" s="185"/>
      <c r="G94" s="293">
        <f t="shared" si="2"/>
        <v>0</v>
      </c>
      <c r="I94" s="246"/>
      <c r="J94" s="6"/>
    </row>
    <row r="95" spans="1:10" s="5" customFormat="1" ht="89.25">
      <c r="A95" s="269">
        <v>72</v>
      </c>
      <c r="B95" s="59" t="s">
        <v>87</v>
      </c>
      <c r="C95" s="146" t="s">
        <v>281</v>
      </c>
      <c r="D95" s="59" t="s">
        <v>0</v>
      </c>
      <c r="E95" s="100">
        <v>1858.54</v>
      </c>
      <c r="F95" s="185"/>
      <c r="G95" s="293">
        <f t="shared" si="2"/>
        <v>0</v>
      </c>
      <c r="I95" s="246"/>
      <c r="J95" s="6"/>
    </row>
    <row r="96" spans="1:10" s="5" customFormat="1" ht="102">
      <c r="A96" s="269">
        <v>73</v>
      </c>
      <c r="B96" s="59" t="s">
        <v>87</v>
      </c>
      <c r="C96" s="146" t="s">
        <v>282</v>
      </c>
      <c r="D96" s="59" t="s">
        <v>0</v>
      </c>
      <c r="E96" s="100">
        <v>2625.75</v>
      </c>
      <c r="F96" s="185"/>
      <c r="G96" s="293">
        <f t="shared" si="2"/>
        <v>0</v>
      </c>
      <c r="I96" s="246"/>
      <c r="J96" s="6"/>
    </row>
    <row r="97" spans="1:10" s="5" customFormat="1" ht="102">
      <c r="A97" s="269">
        <v>74</v>
      </c>
      <c r="B97" s="59" t="s">
        <v>87</v>
      </c>
      <c r="C97" s="146" t="s">
        <v>283</v>
      </c>
      <c r="D97" s="59" t="s">
        <v>0</v>
      </c>
      <c r="E97" s="100">
        <v>2625.75</v>
      </c>
      <c r="F97" s="185"/>
      <c r="G97" s="293">
        <f t="shared" si="2"/>
        <v>0</v>
      </c>
      <c r="I97" s="246"/>
      <c r="J97" s="6"/>
    </row>
    <row r="98" spans="1:10" s="5" customFormat="1" ht="15">
      <c r="A98" s="269">
        <v>75</v>
      </c>
      <c r="B98" s="59" t="s">
        <v>88</v>
      </c>
      <c r="C98" s="145" t="s">
        <v>89</v>
      </c>
      <c r="D98" s="59" t="s">
        <v>4</v>
      </c>
      <c r="E98" s="100">
        <v>194.53</v>
      </c>
      <c r="F98" s="185"/>
      <c r="G98" s="293">
        <f t="shared" si="2"/>
        <v>0</v>
      </c>
      <c r="I98" s="246"/>
      <c r="J98" s="6"/>
    </row>
    <row r="99" spans="1:10" s="5" customFormat="1" ht="15">
      <c r="A99" s="269">
        <v>76</v>
      </c>
      <c r="B99" s="59" t="s">
        <v>88</v>
      </c>
      <c r="C99" s="145" t="s">
        <v>90</v>
      </c>
      <c r="D99" s="59" t="s">
        <v>4</v>
      </c>
      <c r="E99" s="100">
        <v>109.36</v>
      </c>
      <c r="F99" s="185"/>
      <c r="G99" s="293">
        <f t="shared" si="2"/>
        <v>0</v>
      </c>
      <c r="I99" s="246"/>
      <c r="J99" s="6"/>
    </row>
    <row r="100" spans="1:10" s="5" customFormat="1" ht="89.25">
      <c r="A100" s="269">
        <v>77</v>
      </c>
      <c r="B100" s="59" t="s">
        <v>88</v>
      </c>
      <c r="C100" s="146" t="s">
        <v>284</v>
      </c>
      <c r="D100" s="59" t="s">
        <v>2</v>
      </c>
      <c r="E100" s="100">
        <v>1556.18</v>
      </c>
      <c r="F100" s="185"/>
      <c r="G100" s="293">
        <f t="shared" si="2"/>
        <v>0</v>
      </c>
      <c r="I100" s="246"/>
      <c r="J100" s="6"/>
    </row>
    <row r="101" spans="1:10" s="5" customFormat="1" ht="89.25">
      <c r="A101" s="269">
        <v>78</v>
      </c>
      <c r="B101" s="59" t="s">
        <v>88</v>
      </c>
      <c r="C101" s="145" t="s">
        <v>285</v>
      </c>
      <c r="D101" s="59" t="s">
        <v>2</v>
      </c>
      <c r="E101" s="100">
        <v>874.85</v>
      </c>
      <c r="F101" s="185"/>
      <c r="G101" s="293">
        <f t="shared" si="2"/>
        <v>0</v>
      </c>
      <c r="I101" s="246"/>
      <c r="J101" s="6"/>
    </row>
    <row r="102" spans="1:10" s="5" customFormat="1" ht="89.25">
      <c r="A102" s="269">
        <v>79</v>
      </c>
      <c r="B102" s="59" t="s">
        <v>91</v>
      </c>
      <c r="C102" s="146" t="s">
        <v>286</v>
      </c>
      <c r="D102" s="59" t="s">
        <v>0</v>
      </c>
      <c r="E102" s="100">
        <v>249.04</v>
      </c>
      <c r="F102" s="185"/>
      <c r="G102" s="293">
        <f t="shared" si="2"/>
        <v>0</v>
      </c>
      <c r="I102" s="246"/>
      <c r="J102" s="6"/>
    </row>
    <row r="103" spans="1:10" s="5" customFormat="1" ht="15">
      <c r="A103" s="269">
        <v>80</v>
      </c>
      <c r="B103" s="59" t="s">
        <v>88</v>
      </c>
      <c r="C103" s="145" t="s">
        <v>287</v>
      </c>
      <c r="D103" s="59" t="s">
        <v>4</v>
      </c>
      <c r="E103" s="100">
        <v>194.56</v>
      </c>
      <c r="F103" s="185"/>
      <c r="G103" s="293">
        <f t="shared" si="2"/>
        <v>0</v>
      </c>
      <c r="I103" s="246"/>
      <c r="J103" s="6"/>
    </row>
    <row r="104" spans="1:10" s="5" customFormat="1" ht="76.5">
      <c r="A104" s="269">
        <v>81</v>
      </c>
      <c r="B104" s="59" t="s">
        <v>88</v>
      </c>
      <c r="C104" s="145" t="s">
        <v>288</v>
      </c>
      <c r="D104" s="59" t="s">
        <v>2</v>
      </c>
      <c r="E104" s="100">
        <v>318.03</v>
      </c>
      <c r="F104" s="185"/>
      <c r="G104" s="293">
        <f t="shared" si="2"/>
        <v>0</v>
      </c>
      <c r="I104" s="246"/>
      <c r="J104" s="6"/>
    </row>
    <row r="105" spans="1:10" s="5" customFormat="1" ht="63.75">
      <c r="A105" s="269">
        <v>82</v>
      </c>
      <c r="B105" s="59" t="s">
        <v>88</v>
      </c>
      <c r="C105" s="145" t="s">
        <v>289</v>
      </c>
      <c r="D105" s="59" t="s">
        <v>2</v>
      </c>
      <c r="E105" s="100">
        <v>161.18</v>
      </c>
      <c r="F105" s="185"/>
      <c r="G105" s="293">
        <f t="shared" si="2"/>
        <v>0</v>
      </c>
      <c r="I105" s="246"/>
      <c r="J105" s="6"/>
    </row>
    <row r="106" spans="1:10" s="5" customFormat="1" ht="15">
      <c r="A106" s="269">
        <v>83</v>
      </c>
      <c r="B106" s="59" t="s">
        <v>88</v>
      </c>
      <c r="C106" s="145" t="s">
        <v>92</v>
      </c>
      <c r="D106" s="59" t="s">
        <v>4</v>
      </c>
      <c r="E106" s="100">
        <v>19.15</v>
      </c>
      <c r="F106" s="185"/>
      <c r="G106" s="293">
        <f t="shared" si="2"/>
        <v>0</v>
      </c>
      <c r="I106" s="246"/>
      <c r="J106" s="6"/>
    </row>
    <row r="107" spans="1:10" s="5" customFormat="1" ht="25.5">
      <c r="A107" s="269">
        <v>84</v>
      </c>
      <c r="B107" s="59" t="s">
        <v>88</v>
      </c>
      <c r="C107" s="145" t="s">
        <v>290</v>
      </c>
      <c r="D107" s="59" t="s">
        <v>2</v>
      </c>
      <c r="E107" s="100">
        <v>153.21</v>
      </c>
      <c r="F107" s="185"/>
      <c r="G107" s="293">
        <f t="shared" si="2"/>
        <v>0</v>
      </c>
      <c r="I107" s="246"/>
      <c r="J107" s="6"/>
    </row>
    <row r="108" spans="1:10" s="5" customFormat="1" ht="15">
      <c r="A108" s="269">
        <v>85</v>
      </c>
      <c r="B108" s="59" t="s">
        <v>5</v>
      </c>
      <c r="C108" s="145" t="s">
        <v>93</v>
      </c>
      <c r="D108" s="59" t="s">
        <v>4</v>
      </c>
      <c r="E108" s="100">
        <v>137.58</v>
      </c>
      <c r="F108" s="185"/>
      <c r="G108" s="293">
        <f t="shared" si="2"/>
        <v>0</v>
      </c>
      <c r="I108" s="246"/>
      <c r="J108" s="6"/>
    </row>
    <row r="109" spans="1:10" s="5" customFormat="1" ht="15">
      <c r="A109" s="269">
        <v>86</v>
      </c>
      <c r="B109" s="59" t="s">
        <v>5</v>
      </c>
      <c r="C109" s="145" t="s">
        <v>94</v>
      </c>
      <c r="D109" s="59" t="s">
        <v>4</v>
      </c>
      <c r="E109" s="100">
        <v>50.67</v>
      </c>
      <c r="F109" s="185"/>
      <c r="G109" s="293">
        <f t="shared" si="2"/>
        <v>0</v>
      </c>
      <c r="I109" s="246"/>
      <c r="J109" s="6"/>
    </row>
    <row r="110" spans="1:10" s="5" customFormat="1" ht="89.25">
      <c r="A110" s="269">
        <v>87</v>
      </c>
      <c r="B110" s="59" t="s">
        <v>5</v>
      </c>
      <c r="C110" s="146" t="s">
        <v>291</v>
      </c>
      <c r="D110" s="59" t="s">
        <v>2</v>
      </c>
      <c r="E110" s="100">
        <v>2116.62</v>
      </c>
      <c r="F110" s="185"/>
      <c r="G110" s="293">
        <f t="shared" si="2"/>
        <v>0</v>
      </c>
      <c r="I110" s="246"/>
      <c r="J110" s="6"/>
    </row>
    <row r="111" spans="1:10" s="5" customFormat="1" ht="89.25">
      <c r="A111" s="269">
        <v>88</v>
      </c>
      <c r="B111" s="59" t="s">
        <v>5</v>
      </c>
      <c r="C111" s="145" t="s">
        <v>292</v>
      </c>
      <c r="D111" s="59" t="s">
        <v>2</v>
      </c>
      <c r="E111" s="100">
        <v>779.47</v>
      </c>
      <c r="F111" s="185"/>
      <c r="G111" s="293">
        <f t="shared" si="2"/>
        <v>0</v>
      </c>
      <c r="I111" s="246"/>
      <c r="J111" s="6"/>
    </row>
    <row r="112" spans="1:10" s="5" customFormat="1" ht="89.25">
      <c r="A112" s="269">
        <v>89</v>
      </c>
      <c r="B112" s="59" t="s">
        <v>95</v>
      </c>
      <c r="C112" s="146" t="s">
        <v>293</v>
      </c>
      <c r="D112" s="59" t="s">
        <v>0</v>
      </c>
      <c r="E112" s="100">
        <v>6647.94</v>
      </c>
      <c r="F112" s="185"/>
      <c r="G112" s="293">
        <f t="shared" si="2"/>
        <v>0</v>
      </c>
      <c r="I112" s="246"/>
      <c r="J112" s="6"/>
    </row>
    <row r="113" spans="1:10" s="5" customFormat="1" ht="89.25">
      <c r="A113" s="269">
        <v>90</v>
      </c>
      <c r="B113" s="59" t="s">
        <v>95</v>
      </c>
      <c r="C113" s="146" t="s">
        <v>294</v>
      </c>
      <c r="D113" s="59" t="s">
        <v>0</v>
      </c>
      <c r="E113" s="100">
        <v>6647.94</v>
      </c>
      <c r="F113" s="185"/>
      <c r="G113" s="293">
        <f t="shared" si="2"/>
        <v>0</v>
      </c>
      <c r="I113" s="246"/>
      <c r="J113" s="6"/>
    </row>
    <row r="114" spans="1:10" s="5" customFormat="1" ht="102">
      <c r="A114" s="269">
        <v>91</v>
      </c>
      <c r="B114" s="59" t="s">
        <v>95</v>
      </c>
      <c r="C114" s="146" t="s">
        <v>295</v>
      </c>
      <c r="D114" s="59" t="s">
        <v>0</v>
      </c>
      <c r="E114" s="100">
        <v>6647.94</v>
      </c>
      <c r="F114" s="185"/>
      <c r="G114" s="293">
        <f t="shared" si="2"/>
        <v>0</v>
      </c>
      <c r="I114" s="246"/>
      <c r="J114" s="6"/>
    </row>
    <row r="115" spans="1:10" s="5" customFormat="1" ht="63.75">
      <c r="A115" s="269">
        <v>92</v>
      </c>
      <c r="B115" s="59" t="s">
        <v>96</v>
      </c>
      <c r="C115" s="145" t="s">
        <v>296</v>
      </c>
      <c r="D115" s="59" t="s">
        <v>0</v>
      </c>
      <c r="E115" s="100">
        <v>4448.08</v>
      </c>
      <c r="F115" s="185"/>
      <c r="G115" s="293">
        <f t="shared" si="2"/>
        <v>0</v>
      </c>
      <c r="I115" s="246"/>
      <c r="J115" s="6"/>
    </row>
    <row r="116" spans="1:10" s="5" customFormat="1" ht="76.5">
      <c r="A116" s="269">
        <v>93</v>
      </c>
      <c r="B116" s="59" t="s">
        <v>96</v>
      </c>
      <c r="C116" s="145" t="s">
        <v>297</v>
      </c>
      <c r="D116" s="59" t="s">
        <v>0</v>
      </c>
      <c r="E116" s="100">
        <v>4448.08</v>
      </c>
      <c r="F116" s="185"/>
      <c r="G116" s="293">
        <f t="shared" si="2"/>
        <v>0</v>
      </c>
      <c r="I116" s="246"/>
      <c r="J116" s="6"/>
    </row>
    <row r="117" spans="1:10" s="5" customFormat="1" ht="89.25">
      <c r="A117" s="269">
        <v>94</v>
      </c>
      <c r="B117" s="59" t="s">
        <v>95</v>
      </c>
      <c r="C117" s="146" t="s">
        <v>298</v>
      </c>
      <c r="D117" s="59" t="s">
        <v>0</v>
      </c>
      <c r="E117" s="100">
        <v>4406.64</v>
      </c>
      <c r="F117" s="185"/>
      <c r="G117" s="293">
        <f t="shared" si="2"/>
        <v>0</v>
      </c>
      <c r="I117" s="246"/>
      <c r="J117" s="6"/>
    </row>
    <row r="118" spans="1:10" s="5" customFormat="1" ht="102" customHeight="1">
      <c r="A118" s="269">
        <v>95</v>
      </c>
      <c r="B118" s="59" t="s">
        <v>95</v>
      </c>
      <c r="C118" s="146" t="s">
        <v>299</v>
      </c>
      <c r="D118" s="59" t="s">
        <v>0</v>
      </c>
      <c r="E118" s="100">
        <v>4406.64</v>
      </c>
      <c r="F118" s="185"/>
      <c r="G118" s="293">
        <f t="shared" si="2"/>
        <v>0</v>
      </c>
      <c r="I118" s="246"/>
      <c r="J118" s="6"/>
    </row>
    <row r="119" spans="1:10" s="5" customFormat="1" ht="89.25">
      <c r="A119" s="269">
        <v>96</v>
      </c>
      <c r="B119" s="59" t="s">
        <v>97</v>
      </c>
      <c r="C119" s="146" t="s">
        <v>300</v>
      </c>
      <c r="D119" s="59" t="s">
        <v>0</v>
      </c>
      <c r="E119" s="100">
        <v>6647.94</v>
      </c>
      <c r="F119" s="185"/>
      <c r="G119" s="293">
        <f t="shared" si="2"/>
        <v>0</v>
      </c>
      <c r="I119" s="246"/>
      <c r="J119" s="6"/>
    </row>
    <row r="120" spans="1:10" s="5" customFormat="1" ht="89.25">
      <c r="A120" s="269">
        <v>97</v>
      </c>
      <c r="B120" s="59" t="s">
        <v>97</v>
      </c>
      <c r="C120" s="145" t="s">
        <v>301</v>
      </c>
      <c r="D120" s="59" t="s">
        <v>0</v>
      </c>
      <c r="E120" s="100">
        <v>6647.94</v>
      </c>
      <c r="F120" s="185"/>
      <c r="G120" s="293">
        <f t="shared" si="2"/>
        <v>0</v>
      </c>
      <c r="I120" s="246"/>
      <c r="J120" s="6"/>
    </row>
    <row r="121" spans="1:9" s="6" customFormat="1" ht="89.25">
      <c r="A121" s="269">
        <v>98</v>
      </c>
      <c r="B121" s="59" t="s">
        <v>98</v>
      </c>
      <c r="C121" s="146" t="s">
        <v>302</v>
      </c>
      <c r="D121" s="59" t="s">
        <v>0</v>
      </c>
      <c r="E121" s="100">
        <v>6647.94</v>
      </c>
      <c r="F121" s="185"/>
      <c r="G121" s="293">
        <f t="shared" si="2"/>
        <v>0</v>
      </c>
      <c r="I121" s="246"/>
    </row>
    <row r="122" spans="1:10" s="5" customFormat="1" ht="89.25">
      <c r="A122" s="269">
        <v>99</v>
      </c>
      <c r="B122" s="59" t="s">
        <v>98</v>
      </c>
      <c r="C122" s="146" t="s">
        <v>303</v>
      </c>
      <c r="D122" s="59" t="s">
        <v>0</v>
      </c>
      <c r="E122" s="100">
        <v>6647.94</v>
      </c>
      <c r="F122" s="185"/>
      <c r="G122" s="293">
        <f aca="true" t="shared" si="3" ref="G122:G150">E122*F122</f>
        <v>0</v>
      </c>
      <c r="I122" s="246"/>
      <c r="J122" s="6"/>
    </row>
    <row r="123" spans="1:10" s="5" customFormat="1" ht="89.25">
      <c r="A123" s="269">
        <v>100</v>
      </c>
      <c r="B123" s="59" t="s">
        <v>97</v>
      </c>
      <c r="C123" s="145" t="s">
        <v>301</v>
      </c>
      <c r="D123" s="59" t="s">
        <v>0</v>
      </c>
      <c r="E123" s="100">
        <v>6647.94</v>
      </c>
      <c r="F123" s="185"/>
      <c r="G123" s="293">
        <f t="shared" si="3"/>
        <v>0</v>
      </c>
      <c r="I123" s="246"/>
      <c r="J123" s="6"/>
    </row>
    <row r="124" spans="1:10" s="5" customFormat="1" ht="102">
      <c r="A124" s="269">
        <v>101</v>
      </c>
      <c r="B124" s="59" t="s">
        <v>99</v>
      </c>
      <c r="C124" s="146" t="s">
        <v>304</v>
      </c>
      <c r="D124" s="59" t="s">
        <v>0</v>
      </c>
      <c r="E124" s="100">
        <v>6647.94</v>
      </c>
      <c r="F124" s="185"/>
      <c r="G124" s="293">
        <f t="shared" si="3"/>
        <v>0</v>
      </c>
      <c r="I124" s="246"/>
      <c r="J124" s="6"/>
    </row>
    <row r="125" spans="1:10" s="5" customFormat="1" ht="102">
      <c r="A125" s="269">
        <v>102</v>
      </c>
      <c r="B125" s="59" t="s">
        <v>99</v>
      </c>
      <c r="C125" s="146" t="s">
        <v>305</v>
      </c>
      <c r="D125" s="59" t="s">
        <v>0</v>
      </c>
      <c r="E125" s="100">
        <v>6647.94</v>
      </c>
      <c r="F125" s="185"/>
      <c r="G125" s="293">
        <f t="shared" si="3"/>
        <v>0</v>
      </c>
      <c r="I125" s="246"/>
      <c r="J125" s="6"/>
    </row>
    <row r="126" spans="1:10" s="5" customFormat="1" ht="89.25">
      <c r="A126" s="269">
        <v>103</v>
      </c>
      <c r="B126" s="59" t="s">
        <v>97</v>
      </c>
      <c r="C126" s="145" t="s">
        <v>301</v>
      </c>
      <c r="D126" s="59" t="s">
        <v>0</v>
      </c>
      <c r="E126" s="100">
        <v>6647.94</v>
      </c>
      <c r="F126" s="185"/>
      <c r="G126" s="293">
        <f t="shared" si="3"/>
        <v>0</v>
      </c>
      <c r="I126" s="246"/>
      <c r="J126" s="6"/>
    </row>
    <row r="127" spans="1:10" s="5" customFormat="1" ht="89.25">
      <c r="A127" s="269">
        <v>104</v>
      </c>
      <c r="B127" s="59" t="s">
        <v>100</v>
      </c>
      <c r="C127" s="146" t="s">
        <v>306</v>
      </c>
      <c r="D127" s="59" t="s">
        <v>0</v>
      </c>
      <c r="E127" s="100">
        <v>6647.94</v>
      </c>
      <c r="F127" s="185"/>
      <c r="G127" s="293">
        <f t="shared" si="3"/>
        <v>0</v>
      </c>
      <c r="I127" s="246"/>
      <c r="J127" s="6"/>
    </row>
    <row r="128" spans="1:10" s="5" customFormat="1" ht="102">
      <c r="A128" s="269">
        <v>105</v>
      </c>
      <c r="B128" s="59" t="s">
        <v>100</v>
      </c>
      <c r="C128" s="146" t="s">
        <v>307</v>
      </c>
      <c r="D128" s="59" t="s">
        <v>0</v>
      </c>
      <c r="E128" s="100">
        <v>6647.94</v>
      </c>
      <c r="F128" s="185"/>
      <c r="G128" s="293">
        <f t="shared" si="3"/>
        <v>0</v>
      </c>
      <c r="I128" s="246"/>
      <c r="J128" s="6"/>
    </row>
    <row r="129" spans="1:10" s="5" customFormat="1" ht="76.5">
      <c r="A129" s="269">
        <v>106</v>
      </c>
      <c r="B129" s="59" t="s">
        <v>97</v>
      </c>
      <c r="C129" s="145" t="s">
        <v>308</v>
      </c>
      <c r="D129" s="59" t="s">
        <v>0</v>
      </c>
      <c r="E129" s="100">
        <v>14862</v>
      </c>
      <c r="F129" s="185"/>
      <c r="G129" s="293">
        <f t="shared" si="3"/>
        <v>0</v>
      </c>
      <c r="I129" s="246"/>
      <c r="J129" s="6"/>
    </row>
    <row r="130" spans="1:10" s="5" customFormat="1" ht="89.25">
      <c r="A130" s="269">
        <v>107</v>
      </c>
      <c r="B130" s="59" t="s">
        <v>99</v>
      </c>
      <c r="C130" s="146" t="s">
        <v>309</v>
      </c>
      <c r="D130" s="59" t="s">
        <v>0</v>
      </c>
      <c r="E130" s="100">
        <v>14862</v>
      </c>
      <c r="F130" s="185"/>
      <c r="G130" s="293">
        <f t="shared" si="3"/>
        <v>0</v>
      </c>
      <c r="I130" s="246"/>
      <c r="J130" s="6"/>
    </row>
    <row r="131" spans="1:10" s="5" customFormat="1" ht="76.5">
      <c r="A131" s="269">
        <v>108</v>
      </c>
      <c r="B131" s="59" t="s">
        <v>97</v>
      </c>
      <c r="C131" s="145" t="s">
        <v>308</v>
      </c>
      <c r="D131" s="59" t="s">
        <v>0</v>
      </c>
      <c r="E131" s="100">
        <v>14862</v>
      </c>
      <c r="F131" s="185"/>
      <c r="G131" s="293">
        <f t="shared" si="3"/>
        <v>0</v>
      </c>
      <c r="I131" s="246"/>
      <c r="J131" s="6"/>
    </row>
    <row r="132" spans="1:10" s="5" customFormat="1" ht="76.5">
      <c r="A132" s="269">
        <v>109</v>
      </c>
      <c r="B132" s="59" t="s">
        <v>100</v>
      </c>
      <c r="C132" s="146" t="s">
        <v>310</v>
      </c>
      <c r="D132" s="59" t="s">
        <v>0</v>
      </c>
      <c r="E132" s="100">
        <v>14862</v>
      </c>
      <c r="F132" s="185"/>
      <c r="G132" s="293">
        <f t="shared" si="3"/>
        <v>0</v>
      </c>
      <c r="I132" s="246"/>
      <c r="J132" s="6"/>
    </row>
    <row r="133" spans="1:10" s="5" customFormat="1" ht="89.25">
      <c r="A133" s="269">
        <v>110</v>
      </c>
      <c r="B133" s="59" t="s">
        <v>100</v>
      </c>
      <c r="C133" s="146" t="s">
        <v>311</v>
      </c>
      <c r="D133" s="59" t="s">
        <v>0</v>
      </c>
      <c r="E133" s="100">
        <v>14862</v>
      </c>
      <c r="F133" s="185"/>
      <c r="G133" s="293">
        <f t="shared" si="3"/>
        <v>0</v>
      </c>
      <c r="I133" s="246"/>
      <c r="J133" s="6"/>
    </row>
    <row r="134" spans="1:10" s="5" customFormat="1" ht="89.25">
      <c r="A134" s="269">
        <v>111</v>
      </c>
      <c r="B134" s="59" t="s">
        <v>97</v>
      </c>
      <c r="C134" s="145" t="s">
        <v>312</v>
      </c>
      <c r="D134" s="59" t="s">
        <v>0</v>
      </c>
      <c r="E134" s="100">
        <v>2128.74</v>
      </c>
      <c r="F134" s="185"/>
      <c r="G134" s="293">
        <f t="shared" si="3"/>
        <v>0</v>
      </c>
      <c r="I134" s="246"/>
      <c r="J134" s="6"/>
    </row>
    <row r="135" spans="1:10" s="5" customFormat="1" ht="89.25">
      <c r="A135" s="269">
        <v>112</v>
      </c>
      <c r="B135" s="59" t="s">
        <v>97</v>
      </c>
      <c r="C135" s="145" t="s">
        <v>313</v>
      </c>
      <c r="D135" s="59" t="s">
        <v>0</v>
      </c>
      <c r="E135" s="100">
        <v>2128.74</v>
      </c>
      <c r="F135" s="185"/>
      <c r="G135" s="293">
        <f t="shared" si="3"/>
        <v>0</v>
      </c>
      <c r="I135" s="246"/>
      <c r="J135" s="6"/>
    </row>
    <row r="136" spans="1:10" s="5" customFormat="1" ht="89.25">
      <c r="A136" s="269">
        <v>113</v>
      </c>
      <c r="B136" s="59" t="s">
        <v>99</v>
      </c>
      <c r="C136" s="146" t="s">
        <v>314</v>
      </c>
      <c r="D136" s="59" t="s">
        <v>0</v>
      </c>
      <c r="E136" s="100">
        <v>2128.74</v>
      </c>
      <c r="F136" s="185"/>
      <c r="G136" s="293">
        <f t="shared" si="3"/>
        <v>0</v>
      </c>
      <c r="I136" s="246"/>
      <c r="J136" s="6"/>
    </row>
    <row r="137" spans="1:10" s="5" customFormat="1" ht="102">
      <c r="A137" s="269">
        <v>114</v>
      </c>
      <c r="B137" s="59" t="s">
        <v>99</v>
      </c>
      <c r="C137" s="146" t="s">
        <v>315</v>
      </c>
      <c r="D137" s="59" t="s">
        <v>0</v>
      </c>
      <c r="E137" s="100">
        <v>2128.74</v>
      </c>
      <c r="F137" s="185"/>
      <c r="G137" s="293">
        <f t="shared" si="3"/>
        <v>0</v>
      </c>
      <c r="I137" s="246"/>
      <c r="J137" s="6"/>
    </row>
    <row r="138" spans="1:10" s="5" customFormat="1" ht="89.25">
      <c r="A138" s="269">
        <v>115</v>
      </c>
      <c r="B138" s="59" t="s">
        <v>101</v>
      </c>
      <c r="C138" s="146" t="s">
        <v>316</v>
      </c>
      <c r="D138" s="59" t="s">
        <v>0</v>
      </c>
      <c r="E138" s="100">
        <v>2611.08</v>
      </c>
      <c r="F138" s="185"/>
      <c r="G138" s="293">
        <f t="shared" si="3"/>
        <v>0</v>
      </c>
      <c r="I138" s="246"/>
      <c r="J138" s="6"/>
    </row>
    <row r="139" spans="1:10" s="5" customFormat="1" ht="25.5">
      <c r="A139" s="269">
        <v>116</v>
      </c>
      <c r="B139" s="59" t="s">
        <v>101</v>
      </c>
      <c r="C139" s="145" t="s">
        <v>317</v>
      </c>
      <c r="D139" s="59" t="s">
        <v>0</v>
      </c>
      <c r="E139" s="100">
        <v>3615</v>
      </c>
      <c r="F139" s="185"/>
      <c r="G139" s="293">
        <f t="shared" si="3"/>
        <v>0</v>
      </c>
      <c r="I139" s="246"/>
      <c r="J139" s="6"/>
    </row>
    <row r="140" spans="1:10" s="5" customFormat="1" ht="25.5">
      <c r="A140" s="269">
        <v>117</v>
      </c>
      <c r="B140" s="59" t="s">
        <v>101</v>
      </c>
      <c r="C140" s="145" t="s">
        <v>318</v>
      </c>
      <c r="D140" s="59" t="s">
        <v>0</v>
      </c>
      <c r="E140" s="100">
        <v>142</v>
      </c>
      <c r="F140" s="185"/>
      <c r="G140" s="293">
        <f t="shared" si="3"/>
        <v>0</v>
      </c>
      <c r="I140" s="246"/>
      <c r="J140" s="6"/>
    </row>
    <row r="141" spans="1:10" s="5" customFormat="1" ht="25.5">
      <c r="A141" s="269">
        <v>118</v>
      </c>
      <c r="B141" s="59" t="s">
        <v>101</v>
      </c>
      <c r="C141" s="145" t="s">
        <v>319</v>
      </c>
      <c r="D141" s="59" t="s">
        <v>0</v>
      </c>
      <c r="E141" s="100">
        <v>75.19</v>
      </c>
      <c r="F141" s="185"/>
      <c r="G141" s="293">
        <f t="shared" si="3"/>
        <v>0</v>
      </c>
      <c r="I141" s="246"/>
      <c r="J141" s="6"/>
    </row>
    <row r="142" spans="1:10" s="5" customFormat="1" ht="38.25">
      <c r="A142" s="269">
        <v>119</v>
      </c>
      <c r="B142" s="59" t="s">
        <v>102</v>
      </c>
      <c r="C142" s="145" t="s">
        <v>320</v>
      </c>
      <c r="D142" s="59" t="s">
        <v>4</v>
      </c>
      <c r="E142" s="100">
        <v>83.8</v>
      </c>
      <c r="F142" s="185"/>
      <c r="G142" s="293">
        <f t="shared" si="3"/>
        <v>0</v>
      </c>
      <c r="I142" s="246"/>
      <c r="J142" s="6"/>
    </row>
    <row r="143" spans="1:10" s="5" customFormat="1" ht="38.25">
      <c r="A143" s="269">
        <v>120</v>
      </c>
      <c r="B143" s="59" t="s">
        <v>102</v>
      </c>
      <c r="C143" s="145" t="s">
        <v>321</v>
      </c>
      <c r="D143" s="59" t="s">
        <v>2</v>
      </c>
      <c r="E143" s="100">
        <v>218.05</v>
      </c>
      <c r="F143" s="185"/>
      <c r="G143" s="293">
        <f t="shared" si="3"/>
        <v>0</v>
      </c>
      <c r="I143" s="246"/>
      <c r="J143" s="6"/>
    </row>
    <row r="144" spans="1:10" s="5" customFormat="1" ht="38.25">
      <c r="A144" s="269">
        <v>121</v>
      </c>
      <c r="B144" s="59" t="s">
        <v>102</v>
      </c>
      <c r="C144" s="145" t="s">
        <v>322</v>
      </c>
      <c r="D144" s="59" t="s">
        <v>0</v>
      </c>
      <c r="E144" s="100">
        <v>109.03</v>
      </c>
      <c r="F144" s="185"/>
      <c r="G144" s="293">
        <f t="shared" si="3"/>
        <v>0</v>
      </c>
      <c r="I144" s="246"/>
      <c r="J144" s="6"/>
    </row>
    <row r="145" spans="1:10" s="5" customFormat="1" ht="15">
      <c r="A145" s="317" t="s">
        <v>103</v>
      </c>
      <c r="B145" s="318"/>
      <c r="C145" s="318"/>
      <c r="D145" s="318"/>
      <c r="E145" s="318"/>
      <c r="F145" s="319"/>
      <c r="G145" s="136">
        <f>SUM(G146:G150)</f>
        <v>0</v>
      </c>
      <c r="I145" s="246"/>
      <c r="J145" s="6"/>
    </row>
    <row r="146" spans="1:10" s="5" customFormat="1" ht="15">
      <c r="A146" s="269">
        <v>122</v>
      </c>
      <c r="B146" s="59" t="s">
        <v>104</v>
      </c>
      <c r="C146" s="145" t="s">
        <v>105</v>
      </c>
      <c r="D146" s="59" t="s">
        <v>0</v>
      </c>
      <c r="E146" s="100">
        <v>3500</v>
      </c>
      <c r="F146" s="185"/>
      <c r="G146" s="293">
        <f t="shared" si="3"/>
        <v>0</v>
      </c>
      <c r="I146" s="246"/>
      <c r="J146" s="6"/>
    </row>
    <row r="147" spans="1:10" s="5" customFormat="1" ht="15">
      <c r="A147" s="269">
        <v>123</v>
      </c>
      <c r="B147" s="59" t="s">
        <v>104</v>
      </c>
      <c r="C147" s="145" t="s">
        <v>106</v>
      </c>
      <c r="D147" s="59" t="s">
        <v>0</v>
      </c>
      <c r="E147" s="100">
        <v>3500</v>
      </c>
      <c r="F147" s="185"/>
      <c r="G147" s="293">
        <f t="shared" si="3"/>
        <v>0</v>
      </c>
      <c r="I147" s="246"/>
      <c r="J147" s="6"/>
    </row>
    <row r="148" spans="1:10" s="5" customFormat="1" ht="25.5">
      <c r="A148" s="269">
        <v>124</v>
      </c>
      <c r="B148" s="59" t="s">
        <v>104</v>
      </c>
      <c r="C148" s="145" t="s">
        <v>107</v>
      </c>
      <c r="D148" s="59" t="s">
        <v>1</v>
      </c>
      <c r="E148" s="100">
        <v>288</v>
      </c>
      <c r="F148" s="185"/>
      <c r="G148" s="293">
        <f t="shared" si="3"/>
        <v>0</v>
      </c>
      <c r="I148" s="246"/>
      <c r="J148" s="6"/>
    </row>
    <row r="149" spans="1:9" s="6" customFormat="1" ht="25.5">
      <c r="A149" s="269">
        <v>125</v>
      </c>
      <c r="B149" s="59" t="s">
        <v>104</v>
      </c>
      <c r="C149" s="145" t="s">
        <v>108</v>
      </c>
      <c r="D149" s="59" t="s">
        <v>1</v>
      </c>
      <c r="E149" s="100">
        <v>864</v>
      </c>
      <c r="F149" s="185"/>
      <c r="G149" s="293">
        <f t="shared" si="3"/>
        <v>0</v>
      </c>
      <c r="I149" s="246"/>
    </row>
    <row r="150" spans="1:10" s="5" customFormat="1" ht="25.5">
      <c r="A150" s="269">
        <v>126</v>
      </c>
      <c r="B150" s="59" t="s">
        <v>104</v>
      </c>
      <c r="C150" s="145" t="s">
        <v>109</v>
      </c>
      <c r="D150" s="59" t="s">
        <v>1</v>
      </c>
      <c r="E150" s="100">
        <v>940</v>
      </c>
      <c r="F150" s="185"/>
      <c r="G150" s="293">
        <f t="shared" si="3"/>
        <v>0</v>
      </c>
      <c r="I150" s="246"/>
      <c r="J150" s="6"/>
    </row>
    <row r="151" spans="1:10" s="5" customFormat="1" ht="15" customHeight="1">
      <c r="A151" s="317" t="s">
        <v>110</v>
      </c>
      <c r="B151" s="318"/>
      <c r="C151" s="318"/>
      <c r="D151" s="318"/>
      <c r="E151" s="318"/>
      <c r="F151" s="319"/>
      <c r="G151" s="136">
        <f>SUM(G152:G154)</f>
        <v>0</v>
      </c>
      <c r="I151" s="246"/>
      <c r="J151" s="6"/>
    </row>
    <row r="152" spans="1:10" s="5" customFormat="1" ht="63.75">
      <c r="A152" s="269">
        <v>127</v>
      </c>
      <c r="B152" s="59" t="s">
        <v>1288</v>
      </c>
      <c r="C152" s="242" t="s">
        <v>323</v>
      </c>
      <c r="D152" s="59" t="s">
        <v>111</v>
      </c>
      <c r="E152" s="100">
        <v>975</v>
      </c>
      <c r="F152" s="185"/>
      <c r="G152" s="293">
        <f>E152*F152</f>
        <v>0</v>
      </c>
      <c r="I152" s="246"/>
      <c r="J152" s="6"/>
    </row>
    <row r="153" spans="1:9" s="6" customFormat="1" ht="63.75">
      <c r="A153" s="269">
        <v>128</v>
      </c>
      <c r="B153" s="59" t="s">
        <v>1288</v>
      </c>
      <c r="C153" s="145" t="s">
        <v>324</v>
      </c>
      <c r="D153" s="59" t="s">
        <v>111</v>
      </c>
      <c r="E153" s="100">
        <v>330</v>
      </c>
      <c r="F153" s="185"/>
      <c r="G153" s="293">
        <f>E153*F153</f>
        <v>0</v>
      </c>
      <c r="I153" s="246"/>
    </row>
    <row r="154" spans="1:10" s="5" customFormat="1" ht="63.75">
      <c r="A154" s="269">
        <v>129</v>
      </c>
      <c r="B154" s="59" t="s">
        <v>112</v>
      </c>
      <c r="C154" s="145" t="s">
        <v>325</v>
      </c>
      <c r="D154" s="59" t="s">
        <v>111</v>
      </c>
      <c r="E154" s="100">
        <v>725</v>
      </c>
      <c r="F154" s="185"/>
      <c r="G154" s="293">
        <f>E154*F154</f>
        <v>0</v>
      </c>
      <c r="I154" s="246"/>
      <c r="J154" s="6"/>
    </row>
    <row r="155" spans="1:10" s="5" customFormat="1" ht="15.75" customHeight="1" thickBot="1">
      <c r="A155" s="408" t="s">
        <v>3</v>
      </c>
      <c r="B155" s="409"/>
      <c r="C155" s="409"/>
      <c r="D155" s="409"/>
      <c r="E155" s="409"/>
      <c r="F155" s="410"/>
      <c r="G155" s="231">
        <f>G56</f>
        <v>0</v>
      </c>
      <c r="I155" s="246"/>
      <c r="J155" s="6"/>
    </row>
    <row r="156" spans="1:11" ht="15.75" thickBot="1">
      <c r="A156" s="430" t="s">
        <v>1716</v>
      </c>
      <c r="B156" s="431"/>
      <c r="C156" s="431"/>
      <c r="D156" s="431"/>
      <c r="E156" s="431"/>
      <c r="F156" s="432"/>
      <c r="G156" s="221">
        <f>G157+G451</f>
        <v>0</v>
      </c>
      <c r="I156" s="246"/>
      <c r="J156" s="31"/>
      <c r="K156" s="16"/>
    </row>
    <row r="157" spans="1:11" ht="15">
      <c r="A157" s="411" t="s">
        <v>1187</v>
      </c>
      <c r="B157" s="412"/>
      <c r="C157" s="412"/>
      <c r="D157" s="412"/>
      <c r="E157" s="412"/>
      <c r="F157" s="413"/>
      <c r="G157" s="55">
        <f>G158+G219+G276+G334+G398</f>
        <v>0</v>
      </c>
      <c r="I157" s="246"/>
      <c r="J157" s="31"/>
      <c r="K157" s="16"/>
    </row>
    <row r="158" spans="1:11" ht="15">
      <c r="A158" s="306" t="s">
        <v>369</v>
      </c>
      <c r="B158" s="307"/>
      <c r="C158" s="307"/>
      <c r="D158" s="307"/>
      <c r="E158" s="307"/>
      <c r="F158" s="308"/>
      <c r="G158" s="213">
        <f>G159+G166+G180+G185+G192+G201+G209+G215</f>
        <v>0</v>
      </c>
      <c r="H158" s="167"/>
      <c r="I158" s="247"/>
      <c r="J158" s="31"/>
      <c r="K158" s="16"/>
    </row>
    <row r="159" spans="1:9" ht="15" customHeight="1">
      <c r="A159" s="317" t="s">
        <v>327</v>
      </c>
      <c r="B159" s="318"/>
      <c r="C159" s="318"/>
      <c r="D159" s="318"/>
      <c r="E159" s="318"/>
      <c r="F159" s="319"/>
      <c r="G159" s="54">
        <f>SUM(G160:G165)</f>
        <v>0</v>
      </c>
      <c r="I159" s="246"/>
    </row>
    <row r="160" spans="1:9" ht="25.5">
      <c r="A160" s="269">
        <v>130</v>
      </c>
      <c r="B160" s="26" t="s">
        <v>326</v>
      </c>
      <c r="C160" s="145" t="s">
        <v>328</v>
      </c>
      <c r="D160" s="12" t="s">
        <v>0</v>
      </c>
      <c r="E160" s="101">
        <v>6</v>
      </c>
      <c r="F160" s="186"/>
      <c r="G160" s="293">
        <f aca="true" t="shared" si="4" ref="G160:G165">E160*F160</f>
        <v>0</v>
      </c>
      <c r="I160" s="246"/>
    </row>
    <row r="161" spans="1:9" ht="38.25">
      <c r="A161" s="269">
        <v>131</v>
      </c>
      <c r="B161" s="26" t="s">
        <v>326</v>
      </c>
      <c r="C161" s="143" t="s">
        <v>1606</v>
      </c>
      <c r="D161" s="83" t="s">
        <v>1</v>
      </c>
      <c r="E161" s="102">
        <v>1</v>
      </c>
      <c r="F161" s="187"/>
      <c r="G161" s="293">
        <f t="shared" si="4"/>
        <v>0</v>
      </c>
      <c r="I161" s="246"/>
    </row>
    <row r="162" spans="1:9" ht="25.5">
      <c r="A162" s="269">
        <v>132</v>
      </c>
      <c r="B162" s="26" t="s">
        <v>326</v>
      </c>
      <c r="C162" s="149" t="s">
        <v>1607</v>
      </c>
      <c r="D162" s="83" t="s">
        <v>2</v>
      </c>
      <c r="E162" s="102">
        <v>33</v>
      </c>
      <c r="F162" s="187"/>
      <c r="G162" s="293">
        <f t="shared" si="4"/>
        <v>0</v>
      </c>
      <c r="I162" s="246"/>
    </row>
    <row r="163" spans="1:9" ht="38.25">
      <c r="A163" s="269">
        <v>133</v>
      </c>
      <c r="B163" s="26" t="s">
        <v>326</v>
      </c>
      <c r="C163" s="143" t="s">
        <v>1608</v>
      </c>
      <c r="D163" s="59" t="s">
        <v>2</v>
      </c>
      <c r="E163" s="100">
        <v>5</v>
      </c>
      <c r="F163" s="185"/>
      <c r="G163" s="293">
        <f t="shared" si="4"/>
        <v>0</v>
      </c>
      <c r="I163" s="246"/>
    </row>
    <row r="164" spans="1:9" ht="25.5">
      <c r="A164" s="269">
        <v>134</v>
      </c>
      <c r="B164" s="26" t="s">
        <v>326</v>
      </c>
      <c r="C164" s="143" t="s">
        <v>1475</v>
      </c>
      <c r="D164" s="83" t="s">
        <v>2</v>
      </c>
      <c r="E164" s="102">
        <v>9</v>
      </c>
      <c r="F164" s="187"/>
      <c r="G164" s="293">
        <f t="shared" si="4"/>
        <v>0</v>
      </c>
      <c r="I164" s="246"/>
    </row>
    <row r="165" spans="1:9" ht="25.5">
      <c r="A165" s="269">
        <v>135</v>
      </c>
      <c r="B165" s="26" t="s">
        <v>326</v>
      </c>
      <c r="C165" s="143" t="s">
        <v>1476</v>
      </c>
      <c r="D165" s="83" t="s">
        <v>329</v>
      </c>
      <c r="E165" s="102">
        <v>2</v>
      </c>
      <c r="F165" s="187"/>
      <c r="G165" s="293">
        <f t="shared" si="4"/>
        <v>0</v>
      </c>
      <c r="I165" s="246"/>
    </row>
    <row r="166" spans="1:9" ht="15" customHeight="1">
      <c r="A166" s="317" t="s">
        <v>330</v>
      </c>
      <c r="B166" s="318"/>
      <c r="C166" s="318"/>
      <c r="D166" s="318"/>
      <c r="E166" s="318"/>
      <c r="F166" s="319"/>
      <c r="G166" s="54">
        <f>SUM(G167:G179)</f>
        <v>0</v>
      </c>
      <c r="I166" s="246"/>
    </row>
    <row r="167" spans="1:9" ht="25.5">
      <c r="A167" s="269">
        <v>136</v>
      </c>
      <c r="B167" s="12" t="s">
        <v>326</v>
      </c>
      <c r="C167" s="143" t="s">
        <v>331</v>
      </c>
      <c r="D167" s="14" t="s">
        <v>332</v>
      </c>
      <c r="E167" s="103">
        <v>1</v>
      </c>
      <c r="F167" s="188"/>
      <c r="G167" s="293">
        <f aca="true" t="shared" si="5" ref="G167:G184">E167*F167</f>
        <v>0</v>
      </c>
      <c r="I167" s="246"/>
    </row>
    <row r="168" spans="1:9" ht="25.5">
      <c r="A168" s="269">
        <v>137</v>
      </c>
      <c r="B168" s="12" t="s">
        <v>326</v>
      </c>
      <c r="C168" s="143" t="s">
        <v>1609</v>
      </c>
      <c r="D168" s="14" t="s">
        <v>332</v>
      </c>
      <c r="E168" s="103">
        <v>18</v>
      </c>
      <c r="F168" s="188"/>
      <c r="G168" s="293">
        <f t="shared" si="5"/>
        <v>0</v>
      </c>
      <c r="I168" s="246"/>
    </row>
    <row r="169" spans="1:9" ht="25.5">
      <c r="A169" s="269">
        <v>138</v>
      </c>
      <c r="B169" s="12" t="s">
        <v>326</v>
      </c>
      <c r="C169" s="143" t="s">
        <v>1610</v>
      </c>
      <c r="D169" s="14" t="s">
        <v>332</v>
      </c>
      <c r="E169" s="103">
        <v>26</v>
      </c>
      <c r="F169" s="188"/>
      <c r="G169" s="293">
        <f t="shared" si="5"/>
        <v>0</v>
      </c>
      <c r="I169" s="246"/>
    </row>
    <row r="170" spans="1:9" ht="25.5">
      <c r="A170" s="269">
        <v>139</v>
      </c>
      <c r="B170" s="12" t="s">
        <v>326</v>
      </c>
      <c r="C170" s="143" t="s">
        <v>1611</v>
      </c>
      <c r="D170" s="14" t="s">
        <v>332</v>
      </c>
      <c r="E170" s="103">
        <v>7</v>
      </c>
      <c r="F170" s="188"/>
      <c r="G170" s="293">
        <f t="shared" si="5"/>
        <v>0</v>
      </c>
      <c r="I170" s="246"/>
    </row>
    <row r="171" spans="1:9" ht="25.5">
      <c r="A171" s="269">
        <v>140</v>
      </c>
      <c r="B171" s="12" t="s">
        <v>326</v>
      </c>
      <c r="C171" s="143" t="s">
        <v>333</v>
      </c>
      <c r="D171" s="14" t="s">
        <v>2</v>
      </c>
      <c r="E171" s="103">
        <v>69.5</v>
      </c>
      <c r="F171" s="188"/>
      <c r="G171" s="293">
        <f t="shared" si="5"/>
        <v>0</v>
      </c>
      <c r="I171" s="246"/>
    </row>
    <row r="172" spans="1:9" ht="25.5">
      <c r="A172" s="269">
        <v>141</v>
      </c>
      <c r="B172" s="12" t="s">
        <v>326</v>
      </c>
      <c r="C172" s="143" t="s">
        <v>334</v>
      </c>
      <c r="D172" s="14" t="s">
        <v>2</v>
      </c>
      <c r="E172" s="103">
        <v>9.5</v>
      </c>
      <c r="F172" s="188"/>
      <c r="G172" s="293">
        <f t="shared" si="5"/>
        <v>0</v>
      </c>
      <c r="I172" s="246"/>
    </row>
    <row r="173" spans="1:9" ht="25.5">
      <c r="A173" s="269">
        <v>142</v>
      </c>
      <c r="B173" s="12" t="s">
        <v>326</v>
      </c>
      <c r="C173" s="143" t="s">
        <v>335</v>
      </c>
      <c r="D173" s="14" t="s">
        <v>2</v>
      </c>
      <c r="E173" s="103">
        <v>99</v>
      </c>
      <c r="F173" s="188"/>
      <c r="G173" s="293">
        <f t="shared" si="5"/>
        <v>0</v>
      </c>
      <c r="I173" s="246"/>
    </row>
    <row r="174" spans="1:9" ht="25.5">
      <c r="A174" s="269">
        <v>143</v>
      </c>
      <c r="B174" s="12" t="s">
        <v>326</v>
      </c>
      <c r="C174" s="143" t="s">
        <v>336</v>
      </c>
      <c r="D174" s="14" t="s">
        <v>2</v>
      </c>
      <c r="E174" s="103">
        <v>299</v>
      </c>
      <c r="F174" s="188"/>
      <c r="G174" s="293">
        <f t="shared" si="5"/>
        <v>0</v>
      </c>
      <c r="I174" s="246"/>
    </row>
    <row r="175" spans="1:9" ht="25.5">
      <c r="A175" s="269">
        <v>144</v>
      </c>
      <c r="B175" s="12" t="s">
        <v>326</v>
      </c>
      <c r="C175" s="143" t="s">
        <v>337</v>
      </c>
      <c r="D175" s="14" t="s">
        <v>2</v>
      </c>
      <c r="E175" s="103">
        <v>15.5</v>
      </c>
      <c r="F175" s="188"/>
      <c r="G175" s="293">
        <f t="shared" si="5"/>
        <v>0</v>
      </c>
      <c r="I175" s="246"/>
    </row>
    <row r="176" spans="1:9" ht="25.5">
      <c r="A176" s="269">
        <v>145</v>
      </c>
      <c r="B176" s="12" t="s">
        <v>326</v>
      </c>
      <c r="C176" s="143" t="s">
        <v>338</v>
      </c>
      <c r="D176" s="14" t="s">
        <v>2</v>
      </c>
      <c r="E176" s="103">
        <v>10</v>
      </c>
      <c r="F176" s="188"/>
      <c r="G176" s="293">
        <f t="shared" si="5"/>
        <v>0</v>
      </c>
      <c r="I176" s="246"/>
    </row>
    <row r="177" spans="1:9" ht="25.5">
      <c r="A177" s="269">
        <v>146</v>
      </c>
      <c r="B177" s="12" t="s">
        <v>326</v>
      </c>
      <c r="C177" s="143" t="s">
        <v>339</v>
      </c>
      <c r="D177" s="14" t="s">
        <v>2</v>
      </c>
      <c r="E177" s="103">
        <v>19.5</v>
      </c>
      <c r="F177" s="188"/>
      <c r="G177" s="293">
        <f t="shared" si="5"/>
        <v>0</v>
      </c>
      <c r="I177" s="246"/>
    </row>
    <row r="178" spans="1:9" ht="25.5">
      <c r="A178" s="269">
        <v>147</v>
      </c>
      <c r="B178" s="12" t="s">
        <v>326</v>
      </c>
      <c r="C178" s="143" t="s">
        <v>340</v>
      </c>
      <c r="D178" s="14" t="s">
        <v>2</v>
      </c>
      <c r="E178" s="103">
        <v>33.5</v>
      </c>
      <c r="F178" s="188"/>
      <c r="G178" s="293">
        <f t="shared" si="5"/>
        <v>0</v>
      </c>
      <c r="I178" s="246"/>
    </row>
    <row r="179" spans="1:9" ht="25.5">
      <c r="A179" s="269">
        <v>148</v>
      </c>
      <c r="B179" s="12" t="s">
        <v>326</v>
      </c>
      <c r="C179" s="143" t="s">
        <v>341</v>
      </c>
      <c r="D179" s="14" t="s">
        <v>2</v>
      </c>
      <c r="E179" s="103">
        <v>19.5</v>
      </c>
      <c r="F179" s="188"/>
      <c r="G179" s="293">
        <f t="shared" si="5"/>
        <v>0</v>
      </c>
      <c r="I179" s="246"/>
    </row>
    <row r="180" spans="1:9" ht="15" customHeight="1">
      <c r="A180" s="317" t="s">
        <v>342</v>
      </c>
      <c r="B180" s="318"/>
      <c r="C180" s="318"/>
      <c r="D180" s="318"/>
      <c r="E180" s="318"/>
      <c r="F180" s="319"/>
      <c r="G180" s="54">
        <f>SUM(G181:G184)</f>
        <v>0</v>
      </c>
      <c r="I180" s="246"/>
    </row>
    <row r="181" spans="1:9" ht="51">
      <c r="A181" s="269">
        <v>149</v>
      </c>
      <c r="B181" s="12" t="s">
        <v>326</v>
      </c>
      <c r="C181" s="240" t="s">
        <v>1765</v>
      </c>
      <c r="D181" s="83" t="s">
        <v>126</v>
      </c>
      <c r="E181" s="102">
        <v>0.1</v>
      </c>
      <c r="F181" s="187"/>
      <c r="G181" s="293">
        <f t="shared" si="5"/>
        <v>0</v>
      </c>
      <c r="I181" s="246"/>
    </row>
    <row r="182" spans="1:9" ht="42" customHeight="1">
      <c r="A182" s="269">
        <v>150</v>
      </c>
      <c r="B182" s="12" t="s">
        <v>326</v>
      </c>
      <c r="C182" s="150" t="s">
        <v>1612</v>
      </c>
      <c r="D182" s="83" t="s">
        <v>1</v>
      </c>
      <c r="E182" s="102">
        <v>2</v>
      </c>
      <c r="F182" s="187"/>
      <c r="G182" s="293">
        <f t="shared" si="5"/>
        <v>0</v>
      </c>
      <c r="I182" s="246"/>
    </row>
    <row r="183" spans="1:9" ht="25.5">
      <c r="A183" s="269">
        <v>151</v>
      </c>
      <c r="B183" s="12" t="s">
        <v>326</v>
      </c>
      <c r="C183" s="143" t="s">
        <v>1479</v>
      </c>
      <c r="D183" s="83" t="s">
        <v>4</v>
      </c>
      <c r="E183" s="102">
        <v>3</v>
      </c>
      <c r="F183" s="187"/>
      <c r="G183" s="293">
        <f t="shared" si="5"/>
        <v>0</v>
      </c>
      <c r="I183" s="246"/>
    </row>
    <row r="184" spans="1:9" ht="25.5">
      <c r="A184" s="269">
        <v>152</v>
      </c>
      <c r="B184" s="12" t="s">
        <v>326</v>
      </c>
      <c r="C184" s="143" t="s">
        <v>1480</v>
      </c>
      <c r="D184" s="83" t="s">
        <v>1</v>
      </c>
      <c r="E184" s="102">
        <v>15</v>
      </c>
      <c r="F184" s="187"/>
      <c r="G184" s="293">
        <f t="shared" si="5"/>
        <v>0</v>
      </c>
      <c r="I184" s="246"/>
    </row>
    <row r="185" spans="1:9" ht="15" customHeight="1">
      <c r="A185" s="317" t="s">
        <v>343</v>
      </c>
      <c r="B185" s="318"/>
      <c r="C185" s="318"/>
      <c r="D185" s="318"/>
      <c r="E185" s="318"/>
      <c r="F185" s="319"/>
      <c r="G185" s="54">
        <f>SUM(G186:G191)</f>
        <v>0</v>
      </c>
      <c r="I185" s="246"/>
    </row>
    <row r="186" spans="1:9" ht="25.5">
      <c r="A186" s="269">
        <v>153</v>
      </c>
      <c r="B186" s="12" t="s">
        <v>326</v>
      </c>
      <c r="C186" s="143" t="s">
        <v>344</v>
      </c>
      <c r="D186" s="14" t="s">
        <v>193</v>
      </c>
      <c r="E186" s="103">
        <v>3</v>
      </c>
      <c r="F186" s="188"/>
      <c r="G186" s="293">
        <f aca="true" t="shared" si="6" ref="G186:G191">E186*F186</f>
        <v>0</v>
      </c>
      <c r="I186" s="246"/>
    </row>
    <row r="187" spans="1:9" ht="25.5">
      <c r="A187" s="269">
        <v>154</v>
      </c>
      <c r="B187" s="12" t="s">
        <v>326</v>
      </c>
      <c r="C187" s="145" t="s">
        <v>345</v>
      </c>
      <c r="D187" s="12" t="s">
        <v>1</v>
      </c>
      <c r="E187" s="101">
        <v>3</v>
      </c>
      <c r="F187" s="186"/>
      <c r="G187" s="293">
        <f t="shared" si="6"/>
        <v>0</v>
      </c>
      <c r="I187" s="246"/>
    </row>
    <row r="188" spans="1:9" ht="25.5">
      <c r="A188" s="269">
        <v>155</v>
      </c>
      <c r="B188" s="12" t="s">
        <v>326</v>
      </c>
      <c r="C188" s="145" t="s">
        <v>346</v>
      </c>
      <c r="D188" s="12" t="s">
        <v>1</v>
      </c>
      <c r="E188" s="101">
        <v>3</v>
      </c>
      <c r="F188" s="186"/>
      <c r="G188" s="293">
        <f t="shared" si="6"/>
        <v>0</v>
      </c>
      <c r="I188" s="246"/>
    </row>
    <row r="189" spans="1:9" ht="25.5">
      <c r="A189" s="269">
        <v>156</v>
      </c>
      <c r="B189" s="12" t="s">
        <v>326</v>
      </c>
      <c r="C189" s="145" t="s">
        <v>347</v>
      </c>
      <c r="D189" s="12" t="s">
        <v>348</v>
      </c>
      <c r="E189" s="101">
        <v>37.5</v>
      </c>
      <c r="F189" s="186"/>
      <c r="G189" s="293">
        <f t="shared" si="6"/>
        <v>0</v>
      </c>
      <c r="I189" s="246"/>
    </row>
    <row r="190" spans="1:9" ht="25.5">
      <c r="A190" s="269">
        <v>157</v>
      </c>
      <c r="B190" s="12" t="s">
        <v>326</v>
      </c>
      <c r="C190" s="145" t="s">
        <v>349</v>
      </c>
      <c r="D190" s="12" t="s">
        <v>1</v>
      </c>
      <c r="E190" s="101">
        <v>3</v>
      </c>
      <c r="F190" s="186"/>
      <c r="G190" s="293">
        <f t="shared" si="6"/>
        <v>0</v>
      </c>
      <c r="I190" s="246"/>
    </row>
    <row r="191" spans="1:9" ht="25.5">
      <c r="A191" s="269">
        <v>158</v>
      </c>
      <c r="B191" s="12" t="s">
        <v>326</v>
      </c>
      <c r="C191" s="145" t="s">
        <v>350</v>
      </c>
      <c r="D191" s="12" t="s">
        <v>348</v>
      </c>
      <c r="E191" s="101">
        <v>37.5</v>
      </c>
      <c r="F191" s="186"/>
      <c r="G191" s="293">
        <f t="shared" si="6"/>
        <v>0</v>
      </c>
      <c r="I191" s="246"/>
    </row>
    <row r="192" spans="1:9" ht="15" customHeight="1">
      <c r="A192" s="317" t="s">
        <v>351</v>
      </c>
      <c r="B192" s="318"/>
      <c r="C192" s="318"/>
      <c r="D192" s="318"/>
      <c r="E192" s="318"/>
      <c r="F192" s="319"/>
      <c r="G192" s="54">
        <f>SUM(G193:G200)</f>
        <v>0</v>
      </c>
      <c r="I192" s="246"/>
    </row>
    <row r="193" spans="1:9" ht="25.5">
      <c r="A193" s="269">
        <v>159</v>
      </c>
      <c r="B193" s="12" t="s">
        <v>326</v>
      </c>
      <c r="C193" s="149" t="s">
        <v>1491</v>
      </c>
      <c r="D193" s="83" t="s">
        <v>1</v>
      </c>
      <c r="E193" s="102">
        <v>4</v>
      </c>
      <c r="F193" s="187"/>
      <c r="G193" s="293">
        <f aca="true" t="shared" si="7" ref="G193:G200">E193*F193</f>
        <v>0</v>
      </c>
      <c r="I193" s="246"/>
    </row>
    <row r="194" spans="1:9" ht="25.5">
      <c r="A194" s="269">
        <v>160</v>
      </c>
      <c r="B194" s="12" t="s">
        <v>326</v>
      </c>
      <c r="C194" s="149" t="s">
        <v>352</v>
      </c>
      <c r="D194" s="83" t="s">
        <v>348</v>
      </c>
      <c r="E194" s="102">
        <v>18.2</v>
      </c>
      <c r="F194" s="187"/>
      <c r="G194" s="293">
        <f t="shared" si="7"/>
        <v>0</v>
      </c>
      <c r="I194" s="246"/>
    </row>
    <row r="195" spans="1:9" ht="25.5">
      <c r="A195" s="269">
        <v>161</v>
      </c>
      <c r="B195" s="12" t="s">
        <v>326</v>
      </c>
      <c r="C195" s="149" t="s">
        <v>1492</v>
      </c>
      <c r="D195" s="83" t="s">
        <v>1</v>
      </c>
      <c r="E195" s="102">
        <v>1</v>
      </c>
      <c r="F195" s="187"/>
      <c r="G195" s="293">
        <f t="shared" si="7"/>
        <v>0</v>
      </c>
      <c r="I195" s="246"/>
    </row>
    <row r="196" spans="1:9" ht="38.25" customHeight="1">
      <c r="A196" s="269">
        <v>162</v>
      </c>
      <c r="B196" s="12" t="s">
        <v>326</v>
      </c>
      <c r="C196" s="149" t="s">
        <v>1493</v>
      </c>
      <c r="D196" s="83" t="s">
        <v>1</v>
      </c>
      <c r="E196" s="102">
        <v>21</v>
      </c>
      <c r="F196" s="187"/>
      <c r="G196" s="293">
        <f t="shared" si="7"/>
        <v>0</v>
      </c>
      <c r="I196" s="246"/>
    </row>
    <row r="197" spans="1:9" ht="25.5">
      <c r="A197" s="269">
        <v>163</v>
      </c>
      <c r="B197" s="12" t="s">
        <v>326</v>
      </c>
      <c r="C197" s="149" t="s">
        <v>353</v>
      </c>
      <c r="D197" s="83" t="s">
        <v>348</v>
      </c>
      <c r="E197" s="102">
        <v>58.8</v>
      </c>
      <c r="F197" s="187"/>
      <c r="G197" s="293">
        <f t="shared" si="7"/>
        <v>0</v>
      </c>
      <c r="I197" s="246"/>
    </row>
    <row r="198" spans="1:9" ht="25.5">
      <c r="A198" s="269">
        <v>164</v>
      </c>
      <c r="B198" s="12" t="s">
        <v>326</v>
      </c>
      <c r="C198" s="149" t="s">
        <v>354</v>
      </c>
      <c r="D198" s="83" t="s">
        <v>1</v>
      </c>
      <c r="E198" s="102">
        <v>12</v>
      </c>
      <c r="F198" s="58"/>
      <c r="G198" s="293">
        <f t="shared" si="7"/>
        <v>0</v>
      </c>
      <c r="I198" s="246"/>
    </row>
    <row r="199" spans="1:9" ht="25.5">
      <c r="A199" s="269">
        <v>165</v>
      </c>
      <c r="B199" s="12" t="s">
        <v>326</v>
      </c>
      <c r="C199" s="149" t="s">
        <v>1494</v>
      </c>
      <c r="D199" s="83" t="s">
        <v>16</v>
      </c>
      <c r="E199" s="102">
        <v>1</v>
      </c>
      <c r="F199" s="187"/>
      <c r="G199" s="293">
        <f t="shared" si="7"/>
        <v>0</v>
      </c>
      <c r="I199" s="246"/>
    </row>
    <row r="200" spans="1:9" ht="25.5">
      <c r="A200" s="269">
        <v>166</v>
      </c>
      <c r="B200" s="12" t="s">
        <v>326</v>
      </c>
      <c r="C200" s="151" t="s">
        <v>355</v>
      </c>
      <c r="D200" s="83" t="s">
        <v>348</v>
      </c>
      <c r="E200" s="102">
        <v>4.5</v>
      </c>
      <c r="F200" s="187"/>
      <c r="G200" s="293">
        <f t="shared" si="7"/>
        <v>0</v>
      </c>
      <c r="I200" s="246"/>
    </row>
    <row r="201" spans="1:9" ht="15" customHeight="1">
      <c r="A201" s="317" t="s">
        <v>356</v>
      </c>
      <c r="B201" s="318"/>
      <c r="C201" s="318"/>
      <c r="D201" s="318"/>
      <c r="E201" s="318"/>
      <c r="F201" s="319"/>
      <c r="G201" s="54">
        <f>SUM(G202:G208)</f>
        <v>0</v>
      </c>
      <c r="I201" s="246"/>
    </row>
    <row r="202" spans="1:9" ht="25.5">
      <c r="A202" s="269">
        <v>167</v>
      </c>
      <c r="B202" s="12" t="s">
        <v>326</v>
      </c>
      <c r="C202" s="145" t="s">
        <v>357</v>
      </c>
      <c r="D202" s="12" t="s">
        <v>2</v>
      </c>
      <c r="E202" s="101">
        <v>438</v>
      </c>
      <c r="F202" s="186"/>
      <c r="G202" s="293">
        <f aca="true" t="shared" si="8" ref="G202:G214">E202*F202</f>
        <v>0</v>
      </c>
      <c r="I202" s="246"/>
    </row>
    <row r="203" spans="1:9" ht="25.5">
      <c r="A203" s="269">
        <v>168</v>
      </c>
      <c r="B203" s="12" t="s">
        <v>326</v>
      </c>
      <c r="C203" s="145" t="s">
        <v>358</v>
      </c>
      <c r="D203" s="12" t="s">
        <v>2</v>
      </c>
      <c r="E203" s="101">
        <v>1150</v>
      </c>
      <c r="F203" s="186"/>
      <c r="G203" s="293">
        <f t="shared" si="8"/>
        <v>0</v>
      </c>
      <c r="I203" s="246"/>
    </row>
    <row r="204" spans="1:9" ht="25.5">
      <c r="A204" s="269">
        <v>169</v>
      </c>
      <c r="B204" s="12" t="s">
        <v>326</v>
      </c>
      <c r="C204" s="145" t="s">
        <v>359</v>
      </c>
      <c r="D204" s="12" t="s">
        <v>2</v>
      </c>
      <c r="E204" s="101">
        <v>851</v>
      </c>
      <c r="F204" s="186"/>
      <c r="G204" s="293">
        <f t="shared" si="8"/>
        <v>0</v>
      </c>
      <c r="I204" s="246"/>
    </row>
    <row r="205" spans="1:9" ht="25.5">
      <c r="A205" s="269">
        <v>170</v>
      </c>
      <c r="B205" s="12" t="s">
        <v>326</v>
      </c>
      <c r="C205" s="145" t="s">
        <v>360</v>
      </c>
      <c r="D205" s="12" t="s">
        <v>2</v>
      </c>
      <c r="E205" s="101">
        <v>670</v>
      </c>
      <c r="F205" s="186"/>
      <c r="G205" s="293">
        <f t="shared" si="8"/>
        <v>0</v>
      </c>
      <c r="I205" s="246"/>
    </row>
    <row r="206" spans="1:9" ht="25.5">
      <c r="A206" s="269">
        <v>171</v>
      </c>
      <c r="B206" s="12" t="s">
        <v>326</v>
      </c>
      <c r="C206" s="145" t="s">
        <v>361</v>
      </c>
      <c r="D206" s="12" t="s">
        <v>2</v>
      </c>
      <c r="E206" s="101">
        <v>121</v>
      </c>
      <c r="F206" s="186"/>
      <c r="G206" s="293">
        <f t="shared" si="8"/>
        <v>0</v>
      </c>
      <c r="I206" s="246"/>
    </row>
    <row r="207" spans="1:9" ht="25.5">
      <c r="A207" s="269">
        <v>172</v>
      </c>
      <c r="B207" s="12" t="s">
        <v>326</v>
      </c>
      <c r="C207" s="145" t="s">
        <v>362</v>
      </c>
      <c r="D207" s="12" t="s">
        <v>2</v>
      </c>
      <c r="E207" s="101">
        <v>417</v>
      </c>
      <c r="F207" s="186"/>
      <c r="G207" s="293">
        <f t="shared" si="8"/>
        <v>0</v>
      </c>
      <c r="I207" s="246"/>
    </row>
    <row r="208" spans="1:9" ht="25.5">
      <c r="A208" s="269">
        <v>173</v>
      </c>
      <c r="B208" s="12" t="s">
        <v>326</v>
      </c>
      <c r="C208" s="145" t="s">
        <v>363</v>
      </c>
      <c r="D208" s="12" t="s">
        <v>2</v>
      </c>
      <c r="E208" s="101">
        <v>1558</v>
      </c>
      <c r="F208" s="186"/>
      <c r="G208" s="293">
        <f t="shared" si="8"/>
        <v>0</v>
      </c>
      <c r="I208" s="246"/>
    </row>
    <row r="209" spans="1:9" ht="15" customHeight="1">
      <c r="A209" s="317" t="s">
        <v>364</v>
      </c>
      <c r="B209" s="318"/>
      <c r="C209" s="318"/>
      <c r="D209" s="318"/>
      <c r="E209" s="318"/>
      <c r="F209" s="319"/>
      <c r="G209" s="54">
        <f>SUM(G210:G214)</f>
        <v>0</v>
      </c>
      <c r="I209" s="246"/>
    </row>
    <row r="210" spans="1:9" ht="38.25">
      <c r="A210" s="269">
        <v>174</v>
      </c>
      <c r="B210" s="12" t="s">
        <v>326</v>
      </c>
      <c r="C210" s="143" t="s">
        <v>1485</v>
      </c>
      <c r="D210" s="83" t="s">
        <v>2</v>
      </c>
      <c r="E210" s="102">
        <v>550</v>
      </c>
      <c r="F210" s="187"/>
      <c r="G210" s="293">
        <f t="shared" si="8"/>
        <v>0</v>
      </c>
      <c r="I210" s="246"/>
    </row>
    <row r="211" spans="1:9" ht="25.5">
      <c r="A211" s="269">
        <v>175</v>
      </c>
      <c r="B211" s="12" t="s">
        <v>326</v>
      </c>
      <c r="C211" s="149" t="s">
        <v>365</v>
      </c>
      <c r="D211" s="83" t="s">
        <v>366</v>
      </c>
      <c r="E211" s="102">
        <v>44</v>
      </c>
      <c r="F211" s="187"/>
      <c r="G211" s="293">
        <f t="shared" si="8"/>
        <v>0</v>
      </c>
      <c r="I211" s="246"/>
    </row>
    <row r="212" spans="1:9" ht="38.25">
      <c r="A212" s="269">
        <v>176</v>
      </c>
      <c r="B212" s="12" t="s">
        <v>326</v>
      </c>
      <c r="C212" s="143" t="s">
        <v>1486</v>
      </c>
      <c r="D212" s="83" t="s">
        <v>2</v>
      </c>
      <c r="E212" s="102">
        <v>420</v>
      </c>
      <c r="F212" s="187"/>
      <c r="G212" s="293">
        <f t="shared" si="8"/>
        <v>0</v>
      </c>
      <c r="I212" s="246"/>
    </row>
    <row r="213" spans="1:9" ht="51">
      <c r="A213" s="269">
        <v>177</v>
      </c>
      <c r="B213" s="12" t="s">
        <v>326</v>
      </c>
      <c r="C213" s="143" t="s">
        <v>1487</v>
      </c>
      <c r="D213" s="83" t="s">
        <v>2</v>
      </c>
      <c r="E213" s="102">
        <v>50</v>
      </c>
      <c r="F213" s="187"/>
      <c r="G213" s="293">
        <f t="shared" si="8"/>
        <v>0</v>
      </c>
      <c r="I213" s="246"/>
    </row>
    <row r="214" spans="1:9" ht="25.5">
      <c r="A214" s="269">
        <v>178</v>
      </c>
      <c r="B214" s="12" t="s">
        <v>326</v>
      </c>
      <c r="C214" s="152" t="s">
        <v>1488</v>
      </c>
      <c r="D214" s="83" t="s">
        <v>2</v>
      </c>
      <c r="E214" s="102">
        <v>350</v>
      </c>
      <c r="F214" s="187"/>
      <c r="G214" s="293">
        <f t="shared" si="8"/>
        <v>0</v>
      </c>
      <c r="I214" s="246"/>
    </row>
    <row r="215" spans="1:9" ht="15" customHeight="1">
      <c r="A215" s="317" t="s">
        <v>367</v>
      </c>
      <c r="B215" s="318"/>
      <c r="C215" s="318"/>
      <c r="D215" s="318"/>
      <c r="E215" s="318"/>
      <c r="F215" s="319"/>
      <c r="G215" s="54">
        <f>SUM(G216:G218)</f>
        <v>0</v>
      </c>
      <c r="I215" s="246"/>
    </row>
    <row r="216" spans="1:9" ht="51">
      <c r="A216" s="269">
        <v>179</v>
      </c>
      <c r="B216" s="12" t="s">
        <v>326</v>
      </c>
      <c r="C216" s="143" t="s">
        <v>1495</v>
      </c>
      <c r="D216" s="83" t="s">
        <v>1</v>
      </c>
      <c r="E216" s="102">
        <v>1</v>
      </c>
      <c r="F216" s="187"/>
      <c r="G216" s="293">
        <f>E216*F216</f>
        <v>0</v>
      </c>
      <c r="I216" s="246"/>
    </row>
    <row r="217" spans="1:9" ht="25.5">
      <c r="A217" s="269">
        <v>180</v>
      </c>
      <c r="B217" s="12" t="s">
        <v>326</v>
      </c>
      <c r="C217" s="143" t="s">
        <v>1490</v>
      </c>
      <c r="D217" s="83" t="s">
        <v>329</v>
      </c>
      <c r="E217" s="102">
        <v>22</v>
      </c>
      <c r="F217" s="187"/>
      <c r="G217" s="293">
        <f>E217*F217</f>
        <v>0</v>
      </c>
      <c r="I217" s="246"/>
    </row>
    <row r="218" spans="1:10" s="5" customFormat="1" ht="25.5">
      <c r="A218" s="269">
        <v>181</v>
      </c>
      <c r="B218" s="12" t="s">
        <v>326</v>
      </c>
      <c r="C218" s="151" t="s">
        <v>368</v>
      </c>
      <c r="D218" s="83" t="s">
        <v>193</v>
      </c>
      <c r="E218" s="102">
        <v>1</v>
      </c>
      <c r="F218" s="187"/>
      <c r="G218" s="293">
        <f>E218*F218</f>
        <v>0</v>
      </c>
      <c r="I218" s="246"/>
      <c r="J218" s="6"/>
    </row>
    <row r="219" spans="1:10" s="5" customFormat="1" ht="15">
      <c r="A219" s="306" t="s">
        <v>379</v>
      </c>
      <c r="B219" s="307"/>
      <c r="C219" s="307"/>
      <c r="D219" s="307"/>
      <c r="E219" s="307"/>
      <c r="F219" s="308"/>
      <c r="G219" s="70">
        <f>G220++G227+G240+G246+G253+G259+G266+G272</f>
        <v>0</v>
      </c>
      <c r="I219" s="246"/>
      <c r="J219" s="6"/>
    </row>
    <row r="220" spans="1:10" s="5" customFormat="1" ht="15" customHeight="1">
      <c r="A220" s="317" t="s">
        <v>327</v>
      </c>
      <c r="B220" s="318"/>
      <c r="C220" s="318"/>
      <c r="D220" s="318"/>
      <c r="E220" s="318"/>
      <c r="F220" s="319"/>
      <c r="G220" s="54">
        <f>SUM(G221:G226)</f>
        <v>0</v>
      </c>
      <c r="I220" s="246"/>
      <c r="J220" s="6"/>
    </row>
    <row r="221" spans="1:10" s="5" customFormat="1" ht="25.5">
      <c r="A221" s="269">
        <v>182</v>
      </c>
      <c r="B221" s="12" t="s">
        <v>326</v>
      </c>
      <c r="C221" s="153" t="s">
        <v>328</v>
      </c>
      <c r="D221" s="84" t="s">
        <v>0</v>
      </c>
      <c r="E221" s="104">
        <v>6</v>
      </c>
      <c r="F221" s="189"/>
      <c r="G221" s="293">
        <f aca="true" t="shared" si="9" ref="G221:G239">E221*F221</f>
        <v>0</v>
      </c>
      <c r="I221" s="246"/>
      <c r="J221" s="6"/>
    </row>
    <row r="222" spans="1:10" s="5" customFormat="1" ht="38.25">
      <c r="A222" s="269">
        <v>183</v>
      </c>
      <c r="B222" s="12" t="s">
        <v>326</v>
      </c>
      <c r="C222" s="143" t="s">
        <v>1474</v>
      </c>
      <c r="D222" s="59" t="s">
        <v>1</v>
      </c>
      <c r="E222" s="100">
        <v>1</v>
      </c>
      <c r="F222" s="185"/>
      <c r="G222" s="293">
        <f t="shared" si="9"/>
        <v>0</v>
      </c>
      <c r="I222" s="246"/>
      <c r="J222" s="6"/>
    </row>
    <row r="223" spans="1:10" s="5" customFormat="1" ht="25.5">
      <c r="A223" s="269">
        <v>184</v>
      </c>
      <c r="B223" s="12" t="s">
        <v>326</v>
      </c>
      <c r="C223" s="143" t="s">
        <v>1607</v>
      </c>
      <c r="D223" s="59" t="s">
        <v>2</v>
      </c>
      <c r="E223" s="100">
        <v>37</v>
      </c>
      <c r="F223" s="185"/>
      <c r="G223" s="293">
        <f t="shared" si="9"/>
        <v>0</v>
      </c>
      <c r="I223" s="246"/>
      <c r="J223" s="6"/>
    </row>
    <row r="224" spans="1:9" ht="38.25">
      <c r="A224" s="269">
        <v>185</v>
      </c>
      <c r="B224" s="12" t="s">
        <v>326</v>
      </c>
      <c r="C224" s="143" t="s">
        <v>1608</v>
      </c>
      <c r="D224" s="59" t="s">
        <v>2</v>
      </c>
      <c r="E224" s="100">
        <v>5</v>
      </c>
      <c r="F224" s="185"/>
      <c r="G224" s="293">
        <f t="shared" si="9"/>
        <v>0</v>
      </c>
      <c r="I224" s="246"/>
    </row>
    <row r="225" spans="1:9" ht="25.5">
      <c r="A225" s="269">
        <v>186</v>
      </c>
      <c r="B225" s="12" t="s">
        <v>326</v>
      </c>
      <c r="C225" s="143" t="s">
        <v>1475</v>
      </c>
      <c r="D225" s="59" t="s">
        <v>2</v>
      </c>
      <c r="E225" s="100">
        <v>9</v>
      </c>
      <c r="F225" s="185"/>
      <c r="G225" s="293">
        <f t="shared" si="9"/>
        <v>0</v>
      </c>
      <c r="I225" s="246"/>
    </row>
    <row r="226" spans="1:9" ht="25.5">
      <c r="A226" s="269">
        <v>187</v>
      </c>
      <c r="B226" s="12" t="s">
        <v>326</v>
      </c>
      <c r="C226" s="143" t="s">
        <v>1476</v>
      </c>
      <c r="D226" s="59" t="s">
        <v>329</v>
      </c>
      <c r="E226" s="100">
        <v>2</v>
      </c>
      <c r="F226" s="185"/>
      <c r="G226" s="293">
        <f t="shared" si="9"/>
        <v>0</v>
      </c>
      <c r="I226" s="246"/>
    </row>
    <row r="227" spans="1:9" ht="15" customHeight="1">
      <c r="A227" s="317" t="s">
        <v>330</v>
      </c>
      <c r="B227" s="318"/>
      <c r="C227" s="318"/>
      <c r="D227" s="318"/>
      <c r="E227" s="318"/>
      <c r="F227" s="319"/>
      <c r="G227" s="54">
        <f>SUM(G228:G239)</f>
        <v>0</v>
      </c>
      <c r="I227" s="246"/>
    </row>
    <row r="228" spans="1:9" ht="25.5">
      <c r="A228" s="269">
        <v>188</v>
      </c>
      <c r="B228" s="12" t="s">
        <v>326</v>
      </c>
      <c r="C228" s="153" t="s">
        <v>370</v>
      </c>
      <c r="D228" s="84" t="s">
        <v>332</v>
      </c>
      <c r="E228" s="104">
        <v>1</v>
      </c>
      <c r="F228" s="189"/>
      <c r="G228" s="293">
        <f t="shared" si="9"/>
        <v>0</v>
      </c>
      <c r="I228" s="246"/>
    </row>
    <row r="229" spans="1:9" ht="25.5">
      <c r="A229" s="269">
        <v>189</v>
      </c>
      <c r="B229" s="12" t="s">
        <v>326</v>
      </c>
      <c r="C229" s="153" t="s">
        <v>1609</v>
      </c>
      <c r="D229" s="84" t="s">
        <v>332</v>
      </c>
      <c r="E229" s="104">
        <v>23</v>
      </c>
      <c r="F229" s="189"/>
      <c r="G229" s="293">
        <f t="shared" si="9"/>
        <v>0</v>
      </c>
      <c r="I229" s="246"/>
    </row>
    <row r="230" spans="1:9" ht="25.5">
      <c r="A230" s="269">
        <v>190</v>
      </c>
      <c r="B230" s="12" t="s">
        <v>326</v>
      </c>
      <c r="C230" s="153" t="s">
        <v>1610</v>
      </c>
      <c r="D230" s="84" t="s">
        <v>332</v>
      </c>
      <c r="E230" s="104">
        <v>33</v>
      </c>
      <c r="F230" s="189"/>
      <c r="G230" s="293">
        <f t="shared" si="9"/>
        <v>0</v>
      </c>
      <c r="I230" s="246"/>
    </row>
    <row r="231" spans="1:9" ht="25.5">
      <c r="A231" s="269">
        <v>191</v>
      </c>
      <c r="B231" s="12" t="s">
        <v>326</v>
      </c>
      <c r="C231" s="153" t="s">
        <v>1611</v>
      </c>
      <c r="D231" s="84" t="s">
        <v>332</v>
      </c>
      <c r="E231" s="104">
        <v>9</v>
      </c>
      <c r="F231" s="189"/>
      <c r="G231" s="293">
        <f t="shared" si="9"/>
        <v>0</v>
      </c>
      <c r="I231" s="246"/>
    </row>
    <row r="232" spans="1:9" ht="25.5">
      <c r="A232" s="269">
        <v>192</v>
      </c>
      <c r="B232" s="12" t="s">
        <v>326</v>
      </c>
      <c r="C232" s="153" t="s">
        <v>333</v>
      </c>
      <c r="D232" s="84" t="s">
        <v>2</v>
      </c>
      <c r="E232" s="104">
        <v>102.1</v>
      </c>
      <c r="F232" s="189"/>
      <c r="G232" s="293">
        <f t="shared" si="9"/>
        <v>0</v>
      </c>
      <c r="I232" s="246"/>
    </row>
    <row r="233" spans="1:9" ht="25.5">
      <c r="A233" s="269">
        <v>193</v>
      </c>
      <c r="B233" s="12" t="s">
        <v>326</v>
      </c>
      <c r="C233" s="153" t="s">
        <v>334</v>
      </c>
      <c r="D233" s="84" t="s">
        <v>2</v>
      </c>
      <c r="E233" s="104">
        <v>24</v>
      </c>
      <c r="F233" s="189"/>
      <c r="G233" s="293">
        <f t="shared" si="9"/>
        <v>0</v>
      </c>
      <c r="I233" s="246"/>
    </row>
    <row r="234" spans="1:9" ht="25.5">
      <c r="A234" s="269">
        <v>194</v>
      </c>
      <c r="B234" s="12" t="s">
        <v>326</v>
      </c>
      <c r="C234" s="153" t="s">
        <v>335</v>
      </c>
      <c r="D234" s="84" t="s">
        <v>2</v>
      </c>
      <c r="E234" s="104">
        <v>118.5</v>
      </c>
      <c r="F234" s="189"/>
      <c r="G234" s="293">
        <f t="shared" si="9"/>
        <v>0</v>
      </c>
      <c r="I234" s="246"/>
    </row>
    <row r="235" spans="1:9" ht="25.5">
      <c r="A235" s="269">
        <v>195</v>
      </c>
      <c r="B235" s="12" t="s">
        <v>326</v>
      </c>
      <c r="C235" s="153" t="s">
        <v>371</v>
      </c>
      <c r="D235" s="84" t="s">
        <v>2</v>
      </c>
      <c r="E235" s="104">
        <v>216.5</v>
      </c>
      <c r="F235" s="189"/>
      <c r="G235" s="293">
        <f t="shared" si="9"/>
        <v>0</v>
      </c>
      <c r="I235" s="246"/>
    </row>
    <row r="236" spans="1:9" ht="25.5">
      <c r="A236" s="269">
        <v>196</v>
      </c>
      <c r="B236" s="12" t="s">
        <v>326</v>
      </c>
      <c r="C236" s="153" t="s">
        <v>372</v>
      </c>
      <c r="D236" s="84" t="s">
        <v>2</v>
      </c>
      <c r="E236" s="104">
        <v>54</v>
      </c>
      <c r="F236" s="189"/>
      <c r="G236" s="293">
        <f t="shared" si="9"/>
        <v>0</v>
      </c>
      <c r="I236" s="246"/>
    </row>
    <row r="237" spans="1:9" ht="25.5">
      <c r="A237" s="269">
        <v>197</v>
      </c>
      <c r="B237" s="12" t="s">
        <v>326</v>
      </c>
      <c r="C237" s="153" t="s">
        <v>373</v>
      </c>
      <c r="D237" s="84" t="s">
        <v>2</v>
      </c>
      <c r="E237" s="104">
        <v>4.5</v>
      </c>
      <c r="F237" s="189"/>
      <c r="G237" s="293">
        <f t="shared" si="9"/>
        <v>0</v>
      </c>
      <c r="I237" s="246"/>
    </row>
    <row r="238" spans="1:9" ht="25.5">
      <c r="A238" s="269">
        <v>198</v>
      </c>
      <c r="B238" s="12" t="s">
        <v>326</v>
      </c>
      <c r="C238" s="153" t="s">
        <v>374</v>
      </c>
      <c r="D238" s="84" t="s">
        <v>2</v>
      </c>
      <c r="E238" s="104">
        <v>14</v>
      </c>
      <c r="F238" s="189"/>
      <c r="G238" s="293">
        <f t="shared" si="9"/>
        <v>0</v>
      </c>
      <c r="I238" s="246"/>
    </row>
    <row r="239" spans="1:9" ht="25.5">
      <c r="A239" s="269">
        <v>199</v>
      </c>
      <c r="B239" s="12" t="s">
        <v>326</v>
      </c>
      <c r="C239" s="153" t="s">
        <v>375</v>
      </c>
      <c r="D239" s="84" t="s">
        <v>2</v>
      </c>
      <c r="E239" s="104">
        <v>196</v>
      </c>
      <c r="F239" s="189"/>
      <c r="G239" s="293">
        <f t="shared" si="9"/>
        <v>0</v>
      </c>
      <c r="I239" s="246"/>
    </row>
    <row r="240" spans="1:9" ht="15" customHeight="1">
      <c r="A240" s="317" t="s">
        <v>342</v>
      </c>
      <c r="B240" s="318"/>
      <c r="C240" s="318"/>
      <c r="D240" s="318"/>
      <c r="E240" s="318"/>
      <c r="F240" s="319"/>
      <c r="G240" s="54">
        <f>SUM(G241:G245)</f>
        <v>0</v>
      </c>
      <c r="I240" s="246"/>
    </row>
    <row r="241" spans="1:9" ht="63.75">
      <c r="A241" s="269">
        <v>200</v>
      </c>
      <c r="B241" s="12" t="s">
        <v>326</v>
      </c>
      <c r="C241" s="150" t="s">
        <v>1764</v>
      </c>
      <c r="D241" s="59" t="s">
        <v>126</v>
      </c>
      <c r="E241" s="100">
        <v>0.2</v>
      </c>
      <c r="F241" s="185"/>
      <c r="G241" s="293">
        <f aca="true" t="shared" si="10" ref="G241:G252">E241*F241</f>
        <v>0</v>
      </c>
      <c r="I241" s="246"/>
    </row>
    <row r="242" spans="1:9" ht="38.25">
      <c r="A242" s="269">
        <v>201</v>
      </c>
      <c r="B242" s="12" t="s">
        <v>326</v>
      </c>
      <c r="C242" s="143" t="s">
        <v>1477</v>
      </c>
      <c r="D242" s="59" t="s">
        <v>1</v>
      </c>
      <c r="E242" s="100">
        <v>2</v>
      </c>
      <c r="F242" s="185"/>
      <c r="G242" s="293">
        <f t="shared" si="10"/>
        <v>0</v>
      </c>
      <c r="I242" s="246"/>
    </row>
    <row r="243" spans="1:9" ht="51">
      <c r="A243" s="269">
        <v>202</v>
      </c>
      <c r="B243" s="12" t="s">
        <v>326</v>
      </c>
      <c r="C243" s="143" t="s">
        <v>1478</v>
      </c>
      <c r="D243" s="59" t="s">
        <v>1</v>
      </c>
      <c r="E243" s="100">
        <v>2</v>
      </c>
      <c r="F243" s="185"/>
      <c r="G243" s="293">
        <f t="shared" si="10"/>
        <v>0</v>
      </c>
      <c r="I243" s="246"/>
    </row>
    <row r="244" spans="1:9" ht="25.5">
      <c r="A244" s="269">
        <v>203</v>
      </c>
      <c r="B244" s="12" t="s">
        <v>326</v>
      </c>
      <c r="C244" s="143" t="s">
        <v>1479</v>
      </c>
      <c r="D244" s="59" t="s">
        <v>4</v>
      </c>
      <c r="E244" s="100">
        <v>4.6</v>
      </c>
      <c r="F244" s="185"/>
      <c r="G244" s="293">
        <f t="shared" si="10"/>
        <v>0</v>
      </c>
      <c r="I244" s="246"/>
    </row>
    <row r="245" spans="1:9" ht="25.5">
      <c r="A245" s="269">
        <v>204</v>
      </c>
      <c r="B245" s="12" t="s">
        <v>326</v>
      </c>
      <c r="C245" s="143" t="s">
        <v>1480</v>
      </c>
      <c r="D245" s="59" t="s">
        <v>1</v>
      </c>
      <c r="E245" s="100">
        <v>23</v>
      </c>
      <c r="F245" s="185"/>
      <c r="G245" s="293">
        <f t="shared" si="10"/>
        <v>0</v>
      </c>
      <c r="I245" s="246"/>
    </row>
    <row r="246" spans="1:9" ht="15" customHeight="1">
      <c r="A246" s="317" t="s">
        <v>343</v>
      </c>
      <c r="B246" s="318"/>
      <c r="C246" s="318"/>
      <c r="D246" s="318"/>
      <c r="E246" s="318"/>
      <c r="F246" s="319"/>
      <c r="G246" s="54">
        <f>SUM(G247:G252)</f>
        <v>0</v>
      </c>
      <c r="I246" s="246"/>
    </row>
    <row r="247" spans="1:9" ht="25.5">
      <c r="A247" s="269">
        <v>205</v>
      </c>
      <c r="B247" s="12" t="s">
        <v>326</v>
      </c>
      <c r="C247" s="143" t="s">
        <v>1481</v>
      </c>
      <c r="D247" s="59" t="s">
        <v>16</v>
      </c>
      <c r="E247" s="100">
        <v>5</v>
      </c>
      <c r="F247" s="185"/>
      <c r="G247" s="293">
        <f t="shared" si="10"/>
        <v>0</v>
      </c>
      <c r="I247" s="246"/>
    </row>
    <row r="248" spans="1:9" ht="25.5">
      <c r="A248" s="269">
        <v>206</v>
      </c>
      <c r="B248" s="12" t="s">
        <v>326</v>
      </c>
      <c r="C248" s="143" t="s">
        <v>1482</v>
      </c>
      <c r="D248" s="59" t="s">
        <v>1</v>
      </c>
      <c r="E248" s="100">
        <v>5</v>
      </c>
      <c r="F248" s="185"/>
      <c r="G248" s="293">
        <f t="shared" si="10"/>
        <v>0</v>
      </c>
      <c r="I248" s="246"/>
    </row>
    <row r="249" spans="1:9" ht="25.5">
      <c r="A249" s="269">
        <v>207</v>
      </c>
      <c r="B249" s="12" t="s">
        <v>326</v>
      </c>
      <c r="C249" s="143" t="s">
        <v>346</v>
      </c>
      <c r="D249" s="59" t="s">
        <v>1</v>
      </c>
      <c r="E249" s="100">
        <v>5</v>
      </c>
      <c r="F249" s="185"/>
      <c r="G249" s="293">
        <f t="shared" si="10"/>
        <v>0</v>
      </c>
      <c r="I249" s="246"/>
    </row>
    <row r="250" spans="1:9" ht="25.5">
      <c r="A250" s="269">
        <v>208</v>
      </c>
      <c r="B250" s="12" t="s">
        <v>326</v>
      </c>
      <c r="C250" s="143" t="s">
        <v>377</v>
      </c>
      <c r="D250" s="59" t="s">
        <v>348</v>
      </c>
      <c r="E250" s="100">
        <v>62.5</v>
      </c>
      <c r="F250" s="185"/>
      <c r="G250" s="293">
        <f t="shared" si="10"/>
        <v>0</v>
      </c>
      <c r="I250" s="246"/>
    </row>
    <row r="251" spans="1:9" ht="25.5">
      <c r="A251" s="269">
        <v>209</v>
      </c>
      <c r="B251" s="12" t="s">
        <v>326</v>
      </c>
      <c r="C251" s="145" t="s">
        <v>378</v>
      </c>
      <c r="D251" s="59" t="s">
        <v>1</v>
      </c>
      <c r="E251" s="100">
        <v>4</v>
      </c>
      <c r="F251" s="185"/>
      <c r="G251" s="293">
        <f t="shared" si="10"/>
        <v>0</v>
      </c>
      <c r="I251" s="246"/>
    </row>
    <row r="252" spans="1:9" ht="25.5">
      <c r="A252" s="269">
        <v>210</v>
      </c>
      <c r="B252" s="12" t="s">
        <v>326</v>
      </c>
      <c r="C252" s="145" t="s">
        <v>350</v>
      </c>
      <c r="D252" s="59" t="s">
        <v>348</v>
      </c>
      <c r="E252" s="100">
        <v>50</v>
      </c>
      <c r="F252" s="185"/>
      <c r="G252" s="293">
        <f t="shared" si="10"/>
        <v>0</v>
      </c>
      <c r="I252" s="246"/>
    </row>
    <row r="253" spans="1:9" ht="15" customHeight="1">
      <c r="A253" s="317" t="s">
        <v>351</v>
      </c>
      <c r="B253" s="318"/>
      <c r="C253" s="318"/>
      <c r="D253" s="318"/>
      <c r="E253" s="318"/>
      <c r="F253" s="319"/>
      <c r="G253" s="54">
        <f>SUM(G254:G258)</f>
        <v>0</v>
      </c>
      <c r="I253" s="246"/>
    </row>
    <row r="254" spans="1:9" ht="25.5">
      <c r="A254" s="269">
        <v>211</v>
      </c>
      <c r="B254" s="12" t="s">
        <v>326</v>
      </c>
      <c r="C254" s="143" t="s">
        <v>1483</v>
      </c>
      <c r="D254" s="59" t="s">
        <v>1</v>
      </c>
      <c r="E254" s="100">
        <v>5</v>
      </c>
      <c r="F254" s="185"/>
      <c r="G254" s="293">
        <f aca="true" t="shared" si="11" ref="G254:G265">E254*F254</f>
        <v>0</v>
      </c>
      <c r="I254" s="246"/>
    </row>
    <row r="255" spans="1:9" ht="25.5">
      <c r="A255" s="269">
        <v>212</v>
      </c>
      <c r="B255" s="12" t="s">
        <v>326</v>
      </c>
      <c r="C255" s="143" t="s">
        <v>352</v>
      </c>
      <c r="D255" s="59" t="s">
        <v>348</v>
      </c>
      <c r="E255" s="100">
        <v>28</v>
      </c>
      <c r="F255" s="185"/>
      <c r="G255" s="293">
        <f t="shared" si="11"/>
        <v>0</v>
      </c>
      <c r="I255" s="246"/>
    </row>
    <row r="256" spans="1:9" ht="38.25">
      <c r="A256" s="269">
        <v>213</v>
      </c>
      <c r="B256" s="12" t="s">
        <v>326</v>
      </c>
      <c r="C256" s="143" t="s">
        <v>1484</v>
      </c>
      <c r="D256" s="59" t="s">
        <v>1</v>
      </c>
      <c r="E256" s="100">
        <v>35</v>
      </c>
      <c r="F256" s="185"/>
      <c r="G256" s="293">
        <f t="shared" si="11"/>
        <v>0</v>
      </c>
      <c r="I256" s="246"/>
    </row>
    <row r="257" spans="1:9" ht="25.5">
      <c r="A257" s="269">
        <v>214</v>
      </c>
      <c r="B257" s="12" t="s">
        <v>326</v>
      </c>
      <c r="C257" s="143" t="s">
        <v>353</v>
      </c>
      <c r="D257" s="59" t="s">
        <v>348</v>
      </c>
      <c r="E257" s="100">
        <v>100.8</v>
      </c>
      <c r="F257" s="185"/>
      <c r="G257" s="293">
        <f t="shared" si="11"/>
        <v>0</v>
      </c>
      <c r="I257" s="246"/>
    </row>
    <row r="258" spans="1:9" ht="25.5">
      <c r="A258" s="269">
        <v>215</v>
      </c>
      <c r="B258" s="12" t="s">
        <v>326</v>
      </c>
      <c r="C258" s="143" t="s">
        <v>354</v>
      </c>
      <c r="D258" s="59" t="s">
        <v>1</v>
      </c>
      <c r="E258" s="100">
        <v>17</v>
      </c>
      <c r="F258" s="185"/>
      <c r="G258" s="293">
        <f t="shared" si="11"/>
        <v>0</v>
      </c>
      <c r="I258" s="246"/>
    </row>
    <row r="259" spans="1:9" ht="15" customHeight="1">
      <c r="A259" s="317" t="s">
        <v>356</v>
      </c>
      <c r="B259" s="318"/>
      <c r="C259" s="318"/>
      <c r="D259" s="318"/>
      <c r="E259" s="318"/>
      <c r="F259" s="319"/>
      <c r="G259" s="54">
        <f>SUM(G260:G265)</f>
        <v>0</v>
      </c>
      <c r="I259" s="246"/>
    </row>
    <row r="260" spans="1:9" ht="25.5">
      <c r="A260" s="269">
        <v>216</v>
      </c>
      <c r="B260" s="12" t="s">
        <v>326</v>
      </c>
      <c r="C260" s="153" t="s">
        <v>357</v>
      </c>
      <c r="D260" s="84" t="s">
        <v>2</v>
      </c>
      <c r="E260" s="104">
        <v>634</v>
      </c>
      <c r="F260" s="189"/>
      <c r="G260" s="293">
        <f t="shared" si="11"/>
        <v>0</v>
      </c>
      <c r="I260" s="246"/>
    </row>
    <row r="261" spans="1:9" ht="25.5">
      <c r="A261" s="269">
        <v>217</v>
      </c>
      <c r="B261" s="12" t="s">
        <v>326</v>
      </c>
      <c r="C261" s="153" t="s">
        <v>359</v>
      </c>
      <c r="D261" s="84" t="s">
        <v>2</v>
      </c>
      <c r="E261" s="104">
        <v>2320</v>
      </c>
      <c r="F261" s="189"/>
      <c r="G261" s="293">
        <f t="shared" si="11"/>
        <v>0</v>
      </c>
      <c r="I261" s="246"/>
    </row>
    <row r="262" spans="1:9" ht="25.5">
      <c r="A262" s="269">
        <v>218</v>
      </c>
      <c r="B262" s="12" t="s">
        <v>326</v>
      </c>
      <c r="C262" s="153" t="s">
        <v>360</v>
      </c>
      <c r="D262" s="84" t="s">
        <v>2</v>
      </c>
      <c r="E262" s="104">
        <v>1359</v>
      </c>
      <c r="F262" s="189"/>
      <c r="G262" s="293">
        <f t="shared" si="11"/>
        <v>0</v>
      </c>
      <c r="I262" s="246"/>
    </row>
    <row r="263" spans="1:9" ht="25.5">
      <c r="A263" s="269">
        <v>219</v>
      </c>
      <c r="B263" s="12" t="s">
        <v>326</v>
      </c>
      <c r="C263" s="153" t="s">
        <v>361</v>
      </c>
      <c r="D263" s="84" t="s">
        <v>2</v>
      </c>
      <c r="E263" s="104">
        <v>448</v>
      </c>
      <c r="F263" s="189"/>
      <c r="G263" s="293">
        <f t="shared" si="11"/>
        <v>0</v>
      </c>
      <c r="I263" s="246"/>
    </row>
    <row r="264" spans="1:9" ht="25.5">
      <c r="A264" s="269">
        <v>220</v>
      </c>
      <c r="B264" s="12" t="s">
        <v>326</v>
      </c>
      <c r="C264" s="153" t="s">
        <v>362</v>
      </c>
      <c r="D264" s="84" t="s">
        <v>2</v>
      </c>
      <c r="E264" s="104">
        <v>802</v>
      </c>
      <c r="F264" s="189"/>
      <c r="G264" s="293">
        <f t="shared" si="11"/>
        <v>0</v>
      </c>
      <c r="I264" s="246"/>
    </row>
    <row r="265" spans="1:9" ht="25.5">
      <c r="A265" s="269">
        <v>221</v>
      </c>
      <c r="B265" s="12" t="s">
        <v>326</v>
      </c>
      <c r="C265" s="153" t="s">
        <v>363</v>
      </c>
      <c r="D265" s="84" t="s">
        <v>2</v>
      </c>
      <c r="E265" s="104">
        <v>2460</v>
      </c>
      <c r="F265" s="189"/>
      <c r="G265" s="293">
        <f t="shared" si="11"/>
        <v>0</v>
      </c>
      <c r="I265" s="246"/>
    </row>
    <row r="266" spans="1:9" ht="15" customHeight="1">
      <c r="A266" s="317" t="s">
        <v>364</v>
      </c>
      <c r="B266" s="318"/>
      <c r="C266" s="318"/>
      <c r="D266" s="318"/>
      <c r="E266" s="318"/>
      <c r="F266" s="319"/>
      <c r="G266" s="54">
        <f>SUM(G267:G271)</f>
        <v>0</v>
      </c>
      <c r="I266" s="246"/>
    </row>
    <row r="267" spans="1:9" ht="38.25">
      <c r="A267" s="269">
        <v>222</v>
      </c>
      <c r="B267" s="12" t="s">
        <v>326</v>
      </c>
      <c r="C267" s="143" t="s">
        <v>1485</v>
      </c>
      <c r="D267" s="59" t="s">
        <v>2</v>
      </c>
      <c r="E267" s="100">
        <v>720</v>
      </c>
      <c r="F267" s="185"/>
      <c r="G267" s="293">
        <f>E267*F267</f>
        <v>0</v>
      </c>
      <c r="I267" s="246"/>
    </row>
    <row r="268" spans="1:9" ht="25.5">
      <c r="A268" s="269">
        <v>223</v>
      </c>
      <c r="B268" s="12" t="s">
        <v>326</v>
      </c>
      <c r="C268" s="13" t="s">
        <v>365</v>
      </c>
      <c r="D268" s="59" t="s">
        <v>366</v>
      </c>
      <c r="E268" s="100">
        <v>54</v>
      </c>
      <c r="F268" s="185"/>
      <c r="G268" s="293">
        <f>E268*F268</f>
        <v>0</v>
      </c>
      <c r="I268" s="246"/>
    </row>
    <row r="269" spans="1:9" ht="38.25">
      <c r="A269" s="269">
        <v>224</v>
      </c>
      <c r="B269" s="12" t="s">
        <v>326</v>
      </c>
      <c r="C269" s="143" t="s">
        <v>1486</v>
      </c>
      <c r="D269" s="59" t="s">
        <v>2</v>
      </c>
      <c r="E269" s="100">
        <v>775</v>
      </c>
      <c r="F269" s="185"/>
      <c r="G269" s="293">
        <f>E269*F269</f>
        <v>0</v>
      </c>
      <c r="I269" s="246"/>
    </row>
    <row r="270" spans="1:9" ht="51">
      <c r="A270" s="269">
        <v>225</v>
      </c>
      <c r="B270" s="12" t="s">
        <v>326</v>
      </c>
      <c r="C270" s="143" t="s">
        <v>1487</v>
      </c>
      <c r="D270" s="59" t="s">
        <v>2</v>
      </c>
      <c r="E270" s="100">
        <v>150</v>
      </c>
      <c r="F270" s="185"/>
      <c r="G270" s="293">
        <f>E270*F270</f>
        <v>0</v>
      </c>
      <c r="I270" s="246"/>
    </row>
    <row r="271" spans="1:9" ht="25.5">
      <c r="A271" s="269">
        <v>226</v>
      </c>
      <c r="B271" s="12" t="s">
        <v>326</v>
      </c>
      <c r="C271" s="143" t="s">
        <v>1488</v>
      </c>
      <c r="D271" s="59" t="s">
        <v>2</v>
      </c>
      <c r="E271" s="100">
        <v>15</v>
      </c>
      <c r="F271" s="185"/>
      <c r="G271" s="293">
        <f>E271*F271</f>
        <v>0</v>
      </c>
      <c r="I271" s="246"/>
    </row>
    <row r="272" spans="1:9" ht="15" customHeight="1">
      <c r="A272" s="317" t="s">
        <v>367</v>
      </c>
      <c r="B272" s="318"/>
      <c r="C272" s="318"/>
      <c r="D272" s="318"/>
      <c r="E272" s="318"/>
      <c r="F272" s="319"/>
      <c r="G272" s="54">
        <f>SUM(G273:G275)</f>
        <v>0</v>
      </c>
      <c r="I272" s="246"/>
    </row>
    <row r="273" spans="1:9" ht="51">
      <c r="A273" s="269">
        <v>227</v>
      </c>
      <c r="B273" s="12" t="s">
        <v>326</v>
      </c>
      <c r="C273" s="143" t="s">
        <v>1489</v>
      </c>
      <c r="D273" s="59" t="s">
        <v>1</v>
      </c>
      <c r="E273" s="100">
        <v>1</v>
      </c>
      <c r="F273" s="185"/>
      <c r="G273" s="293">
        <f>E273*F273</f>
        <v>0</v>
      </c>
      <c r="I273" s="246"/>
    </row>
    <row r="274" spans="1:9" ht="25.5">
      <c r="A274" s="269">
        <v>228</v>
      </c>
      <c r="B274" s="12" t="s">
        <v>326</v>
      </c>
      <c r="C274" s="143" t="s">
        <v>1490</v>
      </c>
      <c r="D274" s="59" t="s">
        <v>329</v>
      </c>
      <c r="E274" s="100">
        <v>32</v>
      </c>
      <c r="F274" s="185"/>
      <c r="G274" s="293">
        <f>E274*F274</f>
        <v>0</v>
      </c>
      <c r="I274" s="246"/>
    </row>
    <row r="275" spans="1:9" ht="25.5">
      <c r="A275" s="269">
        <v>229</v>
      </c>
      <c r="B275" s="12" t="s">
        <v>326</v>
      </c>
      <c r="C275" s="145" t="s">
        <v>368</v>
      </c>
      <c r="D275" s="59" t="s">
        <v>193</v>
      </c>
      <c r="E275" s="100">
        <v>1</v>
      </c>
      <c r="F275" s="185"/>
      <c r="G275" s="293">
        <f>E275*F275</f>
        <v>0</v>
      </c>
      <c r="I275" s="246"/>
    </row>
    <row r="276" spans="1:9" ht="15">
      <c r="A276" s="306" t="s">
        <v>392</v>
      </c>
      <c r="B276" s="307"/>
      <c r="C276" s="307"/>
      <c r="D276" s="307"/>
      <c r="E276" s="307"/>
      <c r="F276" s="308"/>
      <c r="G276" s="70">
        <f>G277+G283+G298+G303+G310+G318+G325+G330</f>
        <v>0</v>
      </c>
      <c r="H276" s="167"/>
      <c r="I276" s="247"/>
    </row>
    <row r="277" spans="1:9" ht="15" customHeight="1">
      <c r="A277" s="317" t="s">
        <v>327</v>
      </c>
      <c r="B277" s="318"/>
      <c r="C277" s="318"/>
      <c r="D277" s="318"/>
      <c r="E277" s="318"/>
      <c r="F277" s="319"/>
      <c r="G277" s="54">
        <f>SUM(G278:G282)</f>
        <v>0</v>
      </c>
      <c r="I277" s="246"/>
    </row>
    <row r="278" spans="1:9" ht="25.5">
      <c r="A278" s="271">
        <v>230</v>
      </c>
      <c r="B278" s="42" t="s">
        <v>326</v>
      </c>
      <c r="C278" s="153" t="s">
        <v>328</v>
      </c>
      <c r="D278" s="84" t="s">
        <v>0</v>
      </c>
      <c r="E278" s="104">
        <v>6</v>
      </c>
      <c r="F278" s="190"/>
      <c r="G278" s="293">
        <f aca="true" t="shared" si="12" ref="G278:G297">E278*F278</f>
        <v>0</v>
      </c>
      <c r="I278" s="246"/>
    </row>
    <row r="279" spans="1:9" ht="38.25">
      <c r="A279" s="269">
        <v>231</v>
      </c>
      <c r="B279" s="12" t="s">
        <v>326</v>
      </c>
      <c r="C279" s="143" t="s">
        <v>1613</v>
      </c>
      <c r="D279" s="59" t="s">
        <v>1</v>
      </c>
      <c r="E279" s="100">
        <v>1</v>
      </c>
      <c r="F279" s="185"/>
      <c r="G279" s="293">
        <f t="shared" si="12"/>
        <v>0</v>
      </c>
      <c r="I279" s="246"/>
    </row>
    <row r="280" spans="1:9" ht="25.5">
      <c r="A280" s="269">
        <v>232</v>
      </c>
      <c r="B280" s="12" t="s">
        <v>326</v>
      </c>
      <c r="C280" s="143" t="s">
        <v>1614</v>
      </c>
      <c r="D280" s="59" t="s">
        <v>2</v>
      </c>
      <c r="E280" s="100">
        <v>3</v>
      </c>
      <c r="F280" s="185"/>
      <c r="G280" s="293">
        <f t="shared" si="12"/>
        <v>0</v>
      </c>
      <c r="I280" s="246"/>
    </row>
    <row r="281" spans="1:9" ht="25.5">
      <c r="A281" s="269">
        <v>233</v>
      </c>
      <c r="B281" s="12" t="s">
        <v>326</v>
      </c>
      <c r="C281" s="143" t="s">
        <v>1475</v>
      </c>
      <c r="D281" s="59" t="s">
        <v>2</v>
      </c>
      <c r="E281" s="100">
        <v>9</v>
      </c>
      <c r="F281" s="185"/>
      <c r="G281" s="293">
        <f t="shared" si="12"/>
        <v>0</v>
      </c>
      <c r="I281" s="246"/>
    </row>
    <row r="282" spans="1:9" ht="25.5">
      <c r="A282" s="269">
        <v>234</v>
      </c>
      <c r="B282" s="12" t="s">
        <v>326</v>
      </c>
      <c r="C282" s="143" t="s">
        <v>1476</v>
      </c>
      <c r="D282" s="59" t="s">
        <v>329</v>
      </c>
      <c r="E282" s="100">
        <v>2</v>
      </c>
      <c r="F282" s="185"/>
      <c r="G282" s="293">
        <f t="shared" si="12"/>
        <v>0</v>
      </c>
      <c r="I282" s="246"/>
    </row>
    <row r="283" spans="1:9" ht="15" customHeight="1">
      <c r="A283" s="317" t="s">
        <v>330</v>
      </c>
      <c r="B283" s="318"/>
      <c r="C283" s="318"/>
      <c r="D283" s="318"/>
      <c r="E283" s="318"/>
      <c r="F283" s="319"/>
      <c r="G283" s="54">
        <f>SUM(G284:G297)</f>
        <v>0</v>
      </c>
      <c r="I283" s="246"/>
    </row>
    <row r="284" spans="1:9" ht="25.5">
      <c r="A284" s="269">
        <v>235</v>
      </c>
      <c r="B284" s="12" t="s">
        <v>326</v>
      </c>
      <c r="C284" s="153" t="s">
        <v>380</v>
      </c>
      <c r="D284" s="84" t="s">
        <v>332</v>
      </c>
      <c r="E284" s="104">
        <v>1</v>
      </c>
      <c r="F284" s="189"/>
      <c r="G284" s="293">
        <f t="shared" si="12"/>
        <v>0</v>
      </c>
      <c r="I284" s="246"/>
    </row>
    <row r="285" spans="1:9" ht="25.5">
      <c r="A285" s="269">
        <v>236</v>
      </c>
      <c r="B285" s="12" t="s">
        <v>326</v>
      </c>
      <c r="C285" s="153" t="s">
        <v>1609</v>
      </c>
      <c r="D285" s="84" t="s">
        <v>332</v>
      </c>
      <c r="E285" s="104">
        <v>12</v>
      </c>
      <c r="F285" s="189"/>
      <c r="G285" s="293">
        <f t="shared" si="12"/>
        <v>0</v>
      </c>
      <c r="I285" s="246"/>
    </row>
    <row r="286" spans="1:9" ht="25.5">
      <c r="A286" s="269">
        <v>237</v>
      </c>
      <c r="B286" s="12" t="s">
        <v>326</v>
      </c>
      <c r="C286" s="153" t="s">
        <v>1610</v>
      </c>
      <c r="D286" s="84" t="s">
        <v>332</v>
      </c>
      <c r="E286" s="104">
        <v>16</v>
      </c>
      <c r="F286" s="189"/>
      <c r="G286" s="293">
        <f t="shared" si="12"/>
        <v>0</v>
      </c>
      <c r="I286" s="246"/>
    </row>
    <row r="287" spans="1:9" ht="25.5">
      <c r="A287" s="269">
        <v>238</v>
      </c>
      <c r="B287" s="12" t="s">
        <v>326</v>
      </c>
      <c r="C287" s="153" t="s">
        <v>1615</v>
      </c>
      <c r="D287" s="84" t="s">
        <v>332</v>
      </c>
      <c r="E287" s="104">
        <v>10</v>
      </c>
      <c r="F287" s="189"/>
      <c r="G287" s="293">
        <f t="shared" si="12"/>
        <v>0</v>
      </c>
      <c r="I287" s="246"/>
    </row>
    <row r="288" spans="1:9" ht="25.5">
      <c r="A288" s="269">
        <v>239</v>
      </c>
      <c r="B288" s="12" t="s">
        <v>326</v>
      </c>
      <c r="C288" s="153" t="s">
        <v>381</v>
      </c>
      <c r="D288" s="84" t="s">
        <v>382</v>
      </c>
      <c r="E288" s="104">
        <v>7</v>
      </c>
      <c r="F288" s="189"/>
      <c r="G288" s="293">
        <f t="shared" si="12"/>
        <v>0</v>
      </c>
      <c r="I288" s="246"/>
    </row>
    <row r="289" spans="1:9" ht="25.5">
      <c r="A289" s="269">
        <v>240</v>
      </c>
      <c r="B289" s="12" t="s">
        <v>326</v>
      </c>
      <c r="C289" s="153" t="s">
        <v>383</v>
      </c>
      <c r="D289" s="84" t="s">
        <v>384</v>
      </c>
      <c r="E289" s="104">
        <v>14</v>
      </c>
      <c r="F289" s="189"/>
      <c r="G289" s="293">
        <f t="shared" si="12"/>
        <v>0</v>
      </c>
      <c r="I289" s="246"/>
    </row>
    <row r="290" spans="1:9" ht="25.5">
      <c r="A290" s="269">
        <v>241</v>
      </c>
      <c r="B290" s="12" t="s">
        <v>326</v>
      </c>
      <c r="C290" s="153" t="s">
        <v>333</v>
      </c>
      <c r="D290" s="84" t="s">
        <v>2</v>
      </c>
      <c r="E290" s="104">
        <v>49</v>
      </c>
      <c r="F290" s="189"/>
      <c r="G290" s="293">
        <f t="shared" si="12"/>
        <v>0</v>
      </c>
      <c r="I290" s="246"/>
    </row>
    <row r="291" spans="1:9" ht="25.5">
      <c r="A291" s="269">
        <v>242</v>
      </c>
      <c r="B291" s="12" t="s">
        <v>326</v>
      </c>
      <c r="C291" s="153" t="s">
        <v>334</v>
      </c>
      <c r="D291" s="84" t="s">
        <v>2</v>
      </c>
      <c r="E291" s="104">
        <v>9.5</v>
      </c>
      <c r="F291" s="189"/>
      <c r="G291" s="293">
        <f t="shared" si="12"/>
        <v>0</v>
      </c>
      <c r="I291" s="246"/>
    </row>
    <row r="292" spans="1:9" ht="25.5">
      <c r="A292" s="269">
        <v>243</v>
      </c>
      <c r="B292" s="12" t="s">
        <v>326</v>
      </c>
      <c r="C292" s="153" t="s">
        <v>335</v>
      </c>
      <c r="D292" s="84" t="s">
        <v>2</v>
      </c>
      <c r="E292" s="104">
        <v>103.4</v>
      </c>
      <c r="F292" s="189"/>
      <c r="G292" s="293">
        <f t="shared" si="12"/>
        <v>0</v>
      </c>
      <c r="I292" s="246"/>
    </row>
    <row r="293" spans="1:9" ht="25.5">
      <c r="A293" s="269">
        <v>244</v>
      </c>
      <c r="B293" s="12" t="s">
        <v>326</v>
      </c>
      <c r="C293" s="153" t="s">
        <v>385</v>
      </c>
      <c r="D293" s="84" t="s">
        <v>2</v>
      </c>
      <c r="E293" s="104">
        <v>213</v>
      </c>
      <c r="F293" s="189"/>
      <c r="G293" s="293">
        <f t="shared" si="12"/>
        <v>0</v>
      </c>
      <c r="I293" s="246"/>
    </row>
    <row r="294" spans="1:9" ht="25.5">
      <c r="A294" s="269">
        <v>245</v>
      </c>
      <c r="B294" s="12" t="s">
        <v>326</v>
      </c>
      <c r="C294" s="153" t="s">
        <v>386</v>
      </c>
      <c r="D294" s="84" t="s">
        <v>2</v>
      </c>
      <c r="E294" s="104">
        <v>7.5</v>
      </c>
      <c r="F294" s="189"/>
      <c r="G294" s="293">
        <f t="shared" si="12"/>
        <v>0</v>
      </c>
      <c r="I294" s="246"/>
    </row>
    <row r="295" spans="1:9" ht="25.5">
      <c r="A295" s="269">
        <v>246</v>
      </c>
      <c r="B295" s="12" t="s">
        <v>326</v>
      </c>
      <c r="C295" s="153" t="s">
        <v>339</v>
      </c>
      <c r="D295" s="84" t="s">
        <v>2</v>
      </c>
      <c r="E295" s="104">
        <v>69.5</v>
      </c>
      <c r="F295" s="189"/>
      <c r="G295" s="293">
        <f t="shared" si="12"/>
        <v>0</v>
      </c>
      <c r="I295" s="246"/>
    </row>
    <row r="296" spans="1:9" ht="25.5">
      <c r="A296" s="269">
        <v>247</v>
      </c>
      <c r="B296" s="12" t="s">
        <v>326</v>
      </c>
      <c r="C296" s="153" t="s">
        <v>387</v>
      </c>
      <c r="D296" s="84" t="s">
        <v>2</v>
      </c>
      <c r="E296" s="104">
        <v>17</v>
      </c>
      <c r="F296" s="189"/>
      <c r="G296" s="293">
        <f t="shared" si="12"/>
        <v>0</v>
      </c>
      <c r="I296" s="246"/>
    </row>
    <row r="297" spans="1:9" ht="25.5">
      <c r="A297" s="269">
        <v>248</v>
      </c>
      <c r="B297" s="12" t="s">
        <v>326</v>
      </c>
      <c r="C297" s="153" t="s">
        <v>388</v>
      </c>
      <c r="D297" s="84" t="s">
        <v>2</v>
      </c>
      <c r="E297" s="104">
        <v>14</v>
      </c>
      <c r="F297" s="189"/>
      <c r="G297" s="293">
        <f t="shared" si="12"/>
        <v>0</v>
      </c>
      <c r="I297" s="246"/>
    </row>
    <row r="298" spans="1:9" ht="15" customHeight="1">
      <c r="A298" s="317" t="s">
        <v>342</v>
      </c>
      <c r="B298" s="318"/>
      <c r="C298" s="318"/>
      <c r="D298" s="318"/>
      <c r="E298" s="318"/>
      <c r="F298" s="319"/>
      <c r="G298" s="54">
        <f>SUM(G299:G302)</f>
        <v>0</v>
      </c>
      <c r="I298" s="246"/>
    </row>
    <row r="299" spans="1:9" ht="63.75">
      <c r="A299" s="269">
        <v>249</v>
      </c>
      <c r="B299" s="12" t="s">
        <v>326</v>
      </c>
      <c r="C299" s="240" t="s">
        <v>1764</v>
      </c>
      <c r="D299" s="59" t="s">
        <v>126</v>
      </c>
      <c r="E299" s="100">
        <v>0.1</v>
      </c>
      <c r="F299" s="185"/>
      <c r="G299" s="293">
        <f>E299*F299</f>
        <v>0</v>
      </c>
      <c r="I299" s="246"/>
    </row>
    <row r="300" spans="1:9" ht="51">
      <c r="A300" s="269">
        <v>250</v>
      </c>
      <c r="B300" s="12" t="s">
        <v>326</v>
      </c>
      <c r="C300" s="143" t="s">
        <v>1496</v>
      </c>
      <c r="D300" s="59" t="s">
        <v>1</v>
      </c>
      <c r="E300" s="100">
        <v>2</v>
      </c>
      <c r="F300" s="185"/>
      <c r="G300" s="293">
        <f>E300*F300</f>
        <v>0</v>
      </c>
      <c r="I300" s="246"/>
    </row>
    <row r="301" spans="1:9" ht="25.5">
      <c r="A301" s="269">
        <v>251</v>
      </c>
      <c r="B301" s="12" t="s">
        <v>326</v>
      </c>
      <c r="C301" s="143" t="s">
        <v>1479</v>
      </c>
      <c r="D301" s="59" t="s">
        <v>4</v>
      </c>
      <c r="E301" s="100">
        <v>3.4</v>
      </c>
      <c r="F301" s="185"/>
      <c r="G301" s="293">
        <f>E301*F301</f>
        <v>0</v>
      </c>
      <c r="I301" s="246"/>
    </row>
    <row r="302" spans="1:9" ht="25.5">
      <c r="A302" s="269">
        <v>252</v>
      </c>
      <c r="B302" s="12" t="s">
        <v>326</v>
      </c>
      <c r="C302" s="143" t="s">
        <v>1480</v>
      </c>
      <c r="D302" s="59" t="s">
        <v>1</v>
      </c>
      <c r="E302" s="100">
        <v>17</v>
      </c>
      <c r="F302" s="185"/>
      <c r="G302" s="293">
        <f>E302*F302</f>
        <v>0</v>
      </c>
      <c r="I302" s="246"/>
    </row>
    <row r="303" spans="1:9" ht="15" customHeight="1">
      <c r="A303" s="317" t="s">
        <v>343</v>
      </c>
      <c r="B303" s="318"/>
      <c r="C303" s="318"/>
      <c r="D303" s="318"/>
      <c r="E303" s="318"/>
      <c r="F303" s="319"/>
      <c r="G303" s="54">
        <f>SUM(G304:G309)</f>
        <v>0</v>
      </c>
      <c r="I303" s="246"/>
    </row>
    <row r="304" spans="1:9" ht="25.5">
      <c r="A304" s="269">
        <v>253</v>
      </c>
      <c r="B304" s="12" t="s">
        <v>326</v>
      </c>
      <c r="C304" s="154" t="s">
        <v>389</v>
      </c>
      <c r="D304" s="85" t="s">
        <v>193</v>
      </c>
      <c r="E304" s="105">
        <v>3</v>
      </c>
      <c r="F304" s="191"/>
      <c r="G304" s="293">
        <f aca="true" t="shared" si="13" ref="G304:G317">E304*F304</f>
        <v>0</v>
      </c>
      <c r="I304" s="246"/>
    </row>
    <row r="305" spans="1:9" ht="25.5">
      <c r="A305" s="269">
        <v>254</v>
      </c>
      <c r="B305" s="12" t="s">
        <v>326</v>
      </c>
      <c r="C305" s="153" t="s">
        <v>390</v>
      </c>
      <c r="D305" s="84" t="s">
        <v>1</v>
      </c>
      <c r="E305" s="104">
        <v>3</v>
      </c>
      <c r="F305" s="189"/>
      <c r="G305" s="293">
        <f t="shared" si="13"/>
        <v>0</v>
      </c>
      <c r="I305" s="246"/>
    </row>
    <row r="306" spans="1:9" ht="25.5">
      <c r="A306" s="269">
        <v>255</v>
      </c>
      <c r="B306" s="12" t="s">
        <v>326</v>
      </c>
      <c r="C306" s="153" t="s">
        <v>376</v>
      </c>
      <c r="D306" s="84" t="s">
        <v>1</v>
      </c>
      <c r="E306" s="104">
        <v>3</v>
      </c>
      <c r="F306" s="189"/>
      <c r="G306" s="293">
        <f t="shared" si="13"/>
        <v>0</v>
      </c>
      <c r="I306" s="246"/>
    </row>
    <row r="307" spans="1:9" ht="25.5">
      <c r="A307" s="269">
        <v>256</v>
      </c>
      <c r="B307" s="12" t="s">
        <v>326</v>
      </c>
      <c r="C307" s="153" t="s">
        <v>347</v>
      </c>
      <c r="D307" s="84" t="s">
        <v>348</v>
      </c>
      <c r="E307" s="104">
        <v>37.5</v>
      </c>
      <c r="F307" s="189"/>
      <c r="G307" s="293">
        <f t="shared" si="13"/>
        <v>0</v>
      </c>
      <c r="I307" s="246"/>
    </row>
    <row r="308" spans="1:9" ht="25.5">
      <c r="A308" s="269">
        <v>257</v>
      </c>
      <c r="B308" s="12" t="s">
        <v>326</v>
      </c>
      <c r="C308" s="153" t="s">
        <v>378</v>
      </c>
      <c r="D308" s="84" t="s">
        <v>1</v>
      </c>
      <c r="E308" s="104">
        <v>3</v>
      </c>
      <c r="F308" s="189"/>
      <c r="G308" s="293">
        <f t="shared" si="13"/>
        <v>0</v>
      </c>
      <c r="I308" s="246"/>
    </row>
    <row r="309" spans="1:9" ht="25.5">
      <c r="A309" s="269">
        <v>258</v>
      </c>
      <c r="B309" s="12" t="s">
        <v>326</v>
      </c>
      <c r="C309" s="153" t="s">
        <v>350</v>
      </c>
      <c r="D309" s="84" t="s">
        <v>348</v>
      </c>
      <c r="E309" s="104">
        <v>37.5</v>
      </c>
      <c r="F309" s="189"/>
      <c r="G309" s="293">
        <f t="shared" si="13"/>
        <v>0</v>
      </c>
      <c r="I309" s="246"/>
    </row>
    <row r="310" spans="1:9" ht="15" customHeight="1">
      <c r="A310" s="317" t="s">
        <v>351</v>
      </c>
      <c r="B310" s="318"/>
      <c r="C310" s="318"/>
      <c r="D310" s="318"/>
      <c r="E310" s="318"/>
      <c r="F310" s="319"/>
      <c r="G310" s="54">
        <f>SUM(G311:G317)</f>
        <v>0</v>
      </c>
      <c r="I310" s="246"/>
    </row>
    <row r="311" spans="1:9" ht="25.5">
      <c r="A311" s="269">
        <v>259</v>
      </c>
      <c r="B311" s="12" t="s">
        <v>326</v>
      </c>
      <c r="C311" s="143" t="s">
        <v>1483</v>
      </c>
      <c r="D311" s="59" t="s">
        <v>1</v>
      </c>
      <c r="E311" s="100">
        <v>4</v>
      </c>
      <c r="F311" s="185"/>
      <c r="G311" s="293">
        <f t="shared" si="13"/>
        <v>0</v>
      </c>
      <c r="I311" s="246"/>
    </row>
    <row r="312" spans="1:9" ht="25.5">
      <c r="A312" s="269">
        <v>260</v>
      </c>
      <c r="B312" s="12" t="s">
        <v>326</v>
      </c>
      <c r="C312" s="143" t="s">
        <v>352</v>
      </c>
      <c r="D312" s="59" t="s">
        <v>348</v>
      </c>
      <c r="E312" s="100">
        <v>16.8</v>
      </c>
      <c r="F312" s="185"/>
      <c r="G312" s="293">
        <f t="shared" si="13"/>
        <v>0</v>
      </c>
      <c r="I312" s="246"/>
    </row>
    <row r="313" spans="1:9" ht="39.75" customHeight="1">
      <c r="A313" s="269">
        <v>261</v>
      </c>
      <c r="B313" s="12" t="s">
        <v>326</v>
      </c>
      <c r="C313" s="143" t="s">
        <v>1497</v>
      </c>
      <c r="D313" s="59" t="s">
        <v>1</v>
      </c>
      <c r="E313" s="100">
        <v>24</v>
      </c>
      <c r="F313" s="185"/>
      <c r="G313" s="293">
        <f t="shared" si="13"/>
        <v>0</v>
      </c>
      <c r="I313" s="246"/>
    </row>
    <row r="314" spans="1:9" ht="25.5">
      <c r="A314" s="269">
        <v>262</v>
      </c>
      <c r="B314" s="12" t="s">
        <v>326</v>
      </c>
      <c r="C314" s="143" t="s">
        <v>353</v>
      </c>
      <c r="D314" s="59" t="s">
        <v>348</v>
      </c>
      <c r="E314" s="100">
        <v>67.2</v>
      </c>
      <c r="F314" s="185"/>
      <c r="G314" s="293">
        <f t="shared" si="13"/>
        <v>0</v>
      </c>
      <c r="I314" s="246"/>
    </row>
    <row r="315" spans="1:9" ht="25.5">
      <c r="A315" s="269">
        <v>263</v>
      </c>
      <c r="B315" s="12" t="s">
        <v>326</v>
      </c>
      <c r="C315" s="143" t="s">
        <v>354</v>
      </c>
      <c r="D315" s="59" t="s">
        <v>1</v>
      </c>
      <c r="E315" s="100">
        <v>12</v>
      </c>
      <c r="F315" s="185"/>
      <c r="G315" s="293">
        <f t="shared" si="13"/>
        <v>0</v>
      </c>
      <c r="I315" s="246"/>
    </row>
    <row r="316" spans="1:9" ht="25.5">
      <c r="A316" s="269">
        <v>264</v>
      </c>
      <c r="B316" s="12" t="s">
        <v>326</v>
      </c>
      <c r="C316" s="143" t="s">
        <v>1498</v>
      </c>
      <c r="D316" s="59" t="s">
        <v>1</v>
      </c>
      <c r="E316" s="100">
        <v>2</v>
      </c>
      <c r="F316" s="185"/>
      <c r="G316" s="293">
        <f t="shared" si="13"/>
        <v>0</v>
      </c>
      <c r="I316" s="246"/>
    </row>
    <row r="317" spans="1:9" ht="25.5">
      <c r="A317" s="269">
        <v>265</v>
      </c>
      <c r="B317" s="12" t="s">
        <v>326</v>
      </c>
      <c r="C317" s="143" t="s">
        <v>391</v>
      </c>
      <c r="D317" s="59" t="s">
        <v>348</v>
      </c>
      <c r="E317" s="100">
        <v>5.6</v>
      </c>
      <c r="F317" s="185"/>
      <c r="G317" s="293">
        <f t="shared" si="13"/>
        <v>0</v>
      </c>
      <c r="I317" s="246"/>
    </row>
    <row r="318" spans="1:9" ht="15" customHeight="1">
      <c r="A318" s="317" t="s">
        <v>356</v>
      </c>
      <c r="B318" s="318"/>
      <c r="C318" s="318"/>
      <c r="D318" s="318"/>
      <c r="E318" s="318"/>
      <c r="F318" s="319"/>
      <c r="G318" s="54">
        <f>SUM(G319:G324)</f>
        <v>0</v>
      </c>
      <c r="I318" s="246"/>
    </row>
    <row r="319" spans="1:9" ht="25.5">
      <c r="A319" s="269">
        <v>266</v>
      </c>
      <c r="B319" s="12" t="s">
        <v>326</v>
      </c>
      <c r="C319" s="153" t="s">
        <v>357</v>
      </c>
      <c r="D319" s="84" t="s">
        <v>2</v>
      </c>
      <c r="E319" s="104">
        <v>308</v>
      </c>
      <c r="F319" s="189"/>
      <c r="G319" s="293">
        <f aca="true" t="shared" si="14" ref="G319:G329">E319*F319</f>
        <v>0</v>
      </c>
      <c r="I319" s="246"/>
    </row>
    <row r="320" spans="1:9" ht="25.5">
      <c r="A320" s="269">
        <v>267</v>
      </c>
      <c r="B320" s="12" t="s">
        <v>326</v>
      </c>
      <c r="C320" s="153" t="s">
        <v>359</v>
      </c>
      <c r="D320" s="84" t="s">
        <v>2</v>
      </c>
      <c r="E320" s="104">
        <v>1530</v>
      </c>
      <c r="F320" s="189"/>
      <c r="G320" s="293">
        <f t="shared" si="14"/>
        <v>0</v>
      </c>
      <c r="I320" s="246"/>
    </row>
    <row r="321" spans="1:9" ht="25.5">
      <c r="A321" s="269">
        <v>268</v>
      </c>
      <c r="B321" s="12" t="s">
        <v>326</v>
      </c>
      <c r="C321" s="153" t="s">
        <v>360</v>
      </c>
      <c r="D321" s="84" t="s">
        <v>2</v>
      </c>
      <c r="E321" s="104">
        <v>799</v>
      </c>
      <c r="F321" s="189"/>
      <c r="G321" s="293">
        <f t="shared" si="14"/>
        <v>0</v>
      </c>
      <c r="I321" s="246"/>
    </row>
    <row r="322" spans="1:9" ht="25.5">
      <c r="A322" s="269">
        <v>269</v>
      </c>
      <c r="B322" s="12" t="s">
        <v>326</v>
      </c>
      <c r="C322" s="153" t="s">
        <v>361</v>
      </c>
      <c r="D322" s="84" t="s">
        <v>2</v>
      </c>
      <c r="E322" s="104">
        <v>245</v>
      </c>
      <c r="F322" s="189"/>
      <c r="G322" s="293">
        <f t="shared" si="14"/>
        <v>0</v>
      </c>
      <c r="I322" s="246"/>
    </row>
    <row r="323" spans="1:9" ht="25.5">
      <c r="A323" s="269">
        <v>270</v>
      </c>
      <c r="B323" s="12" t="s">
        <v>326</v>
      </c>
      <c r="C323" s="153" t="s">
        <v>362</v>
      </c>
      <c r="D323" s="84" t="s">
        <v>2</v>
      </c>
      <c r="E323" s="104">
        <v>548</v>
      </c>
      <c r="F323" s="189"/>
      <c r="G323" s="293">
        <f t="shared" si="14"/>
        <v>0</v>
      </c>
      <c r="I323" s="246"/>
    </row>
    <row r="324" spans="1:9" ht="25.5">
      <c r="A324" s="269">
        <v>271</v>
      </c>
      <c r="B324" s="12" t="s">
        <v>326</v>
      </c>
      <c r="C324" s="153" t="s">
        <v>363</v>
      </c>
      <c r="D324" s="84" t="s">
        <v>2</v>
      </c>
      <c r="E324" s="104">
        <v>2185</v>
      </c>
      <c r="F324" s="189"/>
      <c r="G324" s="293">
        <f t="shared" si="14"/>
        <v>0</v>
      </c>
      <c r="I324" s="246"/>
    </row>
    <row r="325" spans="1:9" ht="15" customHeight="1">
      <c r="A325" s="317" t="s">
        <v>364</v>
      </c>
      <c r="B325" s="318"/>
      <c r="C325" s="318"/>
      <c r="D325" s="318"/>
      <c r="E325" s="318"/>
      <c r="F325" s="319"/>
      <c r="G325" s="54">
        <f>SUM(G326:G329)</f>
        <v>0</v>
      </c>
      <c r="I325" s="246"/>
    </row>
    <row r="326" spans="1:9" ht="38.25">
      <c r="A326" s="269">
        <v>272</v>
      </c>
      <c r="B326" s="12" t="s">
        <v>326</v>
      </c>
      <c r="C326" s="143" t="s">
        <v>1485</v>
      </c>
      <c r="D326" s="59" t="s">
        <v>2</v>
      </c>
      <c r="E326" s="100">
        <v>310</v>
      </c>
      <c r="F326" s="185"/>
      <c r="G326" s="293">
        <f t="shared" si="14"/>
        <v>0</v>
      </c>
      <c r="I326" s="246"/>
    </row>
    <row r="327" spans="1:9" ht="25.5">
      <c r="A327" s="269">
        <v>273</v>
      </c>
      <c r="B327" s="12" t="s">
        <v>326</v>
      </c>
      <c r="C327" s="143" t="s">
        <v>365</v>
      </c>
      <c r="D327" s="59" t="s">
        <v>366</v>
      </c>
      <c r="E327" s="100">
        <v>56</v>
      </c>
      <c r="F327" s="185"/>
      <c r="G327" s="293">
        <f t="shared" si="14"/>
        <v>0</v>
      </c>
      <c r="I327" s="246"/>
    </row>
    <row r="328" spans="1:9" ht="38.25">
      <c r="A328" s="269">
        <v>274</v>
      </c>
      <c r="B328" s="12" t="s">
        <v>326</v>
      </c>
      <c r="C328" s="143" t="s">
        <v>1486</v>
      </c>
      <c r="D328" s="59" t="s">
        <v>2</v>
      </c>
      <c r="E328" s="100">
        <v>1260</v>
      </c>
      <c r="F328" s="185"/>
      <c r="G328" s="293">
        <f t="shared" si="14"/>
        <v>0</v>
      </c>
      <c r="I328" s="246"/>
    </row>
    <row r="329" spans="1:9" ht="51">
      <c r="A329" s="269">
        <v>275</v>
      </c>
      <c r="B329" s="12" t="s">
        <v>326</v>
      </c>
      <c r="C329" s="143" t="s">
        <v>1487</v>
      </c>
      <c r="D329" s="59" t="s">
        <v>2</v>
      </c>
      <c r="E329" s="100">
        <v>300</v>
      </c>
      <c r="F329" s="185"/>
      <c r="G329" s="293">
        <f t="shared" si="14"/>
        <v>0</v>
      </c>
      <c r="I329" s="246"/>
    </row>
    <row r="330" spans="1:9" ht="15" customHeight="1">
      <c r="A330" s="317" t="s">
        <v>367</v>
      </c>
      <c r="B330" s="318"/>
      <c r="C330" s="318"/>
      <c r="D330" s="318"/>
      <c r="E330" s="318"/>
      <c r="F330" s="319"/>
      <c r="G330" s="54">
        <f>SUM(G331:G333)</f>
        <v>0</v>
      </c>
      <c r="I330" s="246"/>
    </row>
    <row r="331" spans="1:9" ht="51">
      <c r="A331" s="269">
        <v>276</v>
      </c>
      <c r="B331" s="12" t="s">
        <v>326</v>
      </c>
      <c r="C331" s="143" t="s">
        <v>1616</v>
      </c>
      <c r="D331" s="59" t="s">
        <v>1</v>
      </c>
      <c r="E331" s="100">
        <v>1</v>
      </c>
      <c r="F331" s="185"/>
      <c r="G331" s="293">
        <f>E331*F331</f>
        <v>0</v>
      </c>
      <c r="I331" s="246"/>
    </row>
    <row r="332" spans="1:9" ht="25.5">
      <c r="A332" s="269">
        <v>277</v>
      </c>
      <c r="B332" s="12" t="s">
        <v>326</v>
      </c>
      <c r="C332" s="143" t="s">
        <v>1490</v>
      </c>
      <c r="D332" s="59" t="s">
        <v>329</v>
      </c>
      <c r="E332" s="100">
        <v>25</v>
      </c>
      <c r="F332" s="185"/>
      <c r="G332" s="293">
        <f>E332*F332</f>
        <v>0</v>
      </c>
      <c r="I332" s="246"/>
    </row>
    <row r="333" spans="1:9" ht="25.5">
      <c r="A333" s="269">
        <v>278</v>
      </c>
      <c r="B333" s="12" t="s">
        <v>326</v>
      </c>
      <c r="C333" s="145" t="s">
        <v>368</v>
      </c>
      <c r="D333" s="59" t="s">
        <v>193</v>
      </c>
      <c r="E333" s="100">
        <v>1</v>
      </c>
      <c r="F333" s="185"/>
      <c r="G333" s="293">
        <f>E333*F333</f>
        <v>0</v>
      </c>
      <c r="I333" s="246"/>
    </row>
    <row r="334" spans="1:9" ht="15">
      <c r="A334" s="306" t="s">
        <v>400</v>
      </c>
      <c r="B334" s="307"/>
      <c r="C334" s="307"/>
      <c r="D334" s="307"/>
      <c r="E334" s="307"/>
      <c r="F334" s="308"/>
      <c r="G334" s="70">
        <f>G335+G341+G357+G366+G375+G381+G388+G394</f>
        <v>0</v>
      </c>
      <c r="I334" s="246"/>
    </row>
    <row r="335" spans="1:9" ht="15" customHeight="1">
      <c r="A335" s="317" t="s">
        <v>327</v>
      </c>
      <c r="B335" s="318"/>
      <c r="C335" s="318"/>
      <c r="D335" s="318"/>
      <c r="E335" s="318"/>
      <c r="F335" s="319"/>
      <c r="G335" s="54">
        <f>SUM(G336:G340)</f>
        <v>0</v>
      </c>
      <c r="I335" s="246"/>
    </row>
    <row r="336" spans="1:9" ht="25.5">
      <c r="A336" s="269">
        <v>279</v>
      </c>
      <c r="B336" s="12" t="s">
        <v>326</v>
      </c>
      <c r="C336" s="153" t="s">
        <v>328</v>
      </c>
      <c r="D336" s="84" t="s">
        <v>0</v>
      </c>
      <c r="E336" s="104">
        <v>6</v>
      </c>
      <c r="F336" s="189"/>
      <c r="G336" s="293">
        <f>E336*F336</f>
        <v>0</v>
      </c>
      <c r="I336" s="246"/>
    </row>
    <row r="337" spans="1:9" ht="38.25">
      <c r="A337" s="269">
        <v>280</v>
      </c>
      <c r="B337" s="12" t="s">
        <v>326</v>
      </c>
      <c r="C337" s="143" t="s">
        <v>1613</v>
      </c>
      <c r="D337" s="59" t="s">
        <v>1</v>
      </c>
      <c r="E337" s="100">
        <v>1</v>
      </c>
      <c r="F337" s="185"/>
      <c r="G337" s="293">
        <f>E337*F337</f>
        <v>0</v>
      </c>
      <c r="I337" s="246"/>
    </row>
    <row r="338" spans="1:9" ht="25.5">
      <c r="A338" s="269">
        <v>281</v>
      </c>
      <c r="B338" s="12" t="s">
        <v>326</v>
      </c>
      <c r="C338" s="143" t="s">
        <v>1617</v>
      </c>
      <c r="D338" s="59" t="s">
        <v>2</v>
      </c>
      <c r="E338" s="100">
        <v>3</v>
      </c>
      <c r="F338" s="185"/>
      <c r="G338" s="293">
        <f>E338*F338</f>
        <v>0</v>
      </c>
      <c r="I338" s="246"/>
    </row>
    <row r="339" spans="1:9" ht="25.5">
      <c r="A339" s="269">
        <v>282</v>
      </c>
      <c r="B339" s="12" t="s">
        <v>326</v>
      </c>
      <c r="C339" s="143" t="s">
        <v>1475</v>
      </c>
      <c r="D339" s="59" t="s">
        <v>2</v>
      </c>
      <c r="E339" s="100">
        <v>9</v>
      </c>
      <c r="F339" s="185"/>
      <c r="G339" s="293">
        <f>E339*F339</f>
        <v>0</v>
      </c>
      <c r="I339" s="246"/>
    </row>
    <row r="340" spans="1:9" ht="25.5">
      <c r="A340" s="269">
        <v>283</v>
      </c>
      <c r="B340" s="12" t="s">
        <v>326</v>
      </c>
      <c r="C340" s="143" t="s">
        <v>1476</v>
      </c>
      <c r="D340" s="59" t="s">
        <v>329</v>
      </c>
      <c r="E340" s="100">
        <v>2</v>
      </c>
      <c r="F340" s="185"/>
      <c r="G340" s="293">
        <f>E340*F340</f>
        <v>0</v>
      </c>
      <c r="I340" s="246"/>
    </row>
    <row r="341" spans="1:9" ht="15" customHeight="1">
      <c r="A341" s="317" t="s">
        <v>330</v>
      </c>
      <c r="B341" s="318"/>
      <c r="C341" s="318"/>
      <c r="D341" s="318"/>
      <c r="E341" s="318"/>
      <c r="F341" s="319"/>
      <c r="G341" s="54">
        <f>SUM(G342:G356)</f>
        <v>0</v>
      </c>
      <c r="I341" s="246"/>
    </row>
    <row r="342" spans="1:9" ht="25.5">
      <c r="A342" s="269">
        <v>284</v>
      </c>
      <c r="B342" s="12" t="s">
        <v>326</v>
      </c>
      <c r="C342" s="153" t="s">
        <v>331</v>
      </c>
      <c r="D342" s="84" t="s">
        <v>332</v>
      </c>
      <c r="E342" s="104">
        <v>1</v>
      </c>
      <c r="F342" s="189"/>
      <c r="G342" s="293">
        <f aca="true" t="shared" si="15" ref="G342:G365">E342*F342</f>
        <v>0</v>
      </c>
      <c r="I342" s="246"/>
    </row>
    <row r="343" spans="1:9" ht="25.5">
      <c r="A343" s="269">
        <v>285</v>
      </c>
      <c r="B343" s="12" t="s">
        <v>326</v>
      </c>
      <c r="C343" s="153" t="s">
        <v>1609</v>
      </c>
      <c r="D343" s="84" t="s">
        <v>332</v>
      </c>
      <c r="E343" s="104">
        <v>12</v>
      </c>
      <c r="F343" s="189"/>
      <c r="G343" s="293">
        <f t="shared" si="15"/>
        <v>0</v>
      </c>
      <c r="I343" s="246"/>
    </row>
    <row r="344" spans="1:9" ht="25.5">
      <c r="A344" s="269">
        <v>286</v>
      </c>
      <c r="B344" s="12" t="s">
        <v>326</v>
      </c>
      <c r="C344" s="153" t="s">
        <v>1610</v>
      </c>
      <c r="D344" s="84" t="s">
        <v>332</v>
      </c>
      <c r="E344" s="104">
        <v>20</v>
      </c>
      <c r="F344" s="189"/>
      <c r="G344" s="293">
        <f t="shared" si="15"/>
        <v>0</v>
      </c>
      <c r="I344" s="246"/>
    </row>
    <row r="345" spans="1:9" ht="25.5">
      <c r="A345" s="269">
        <v>287</v>
      </c>
      <c r="B345" s="12" t="s">
        <v>326</v>
      </c>
      <c r="C345" s="153" t="s">
        <v>1615</v>
      </c>
      <c r="D345" s="84" t="s">
        <v>332</v>
      </c>
      <c r="E345" s="104">
        <v>15</v>
      </c>
      <c r="F345" s="189"/>
      <c r="G345" s="293">
        <f t="shared" si="15"/>
        <v>0</v>
      </c>
      <c r="I345" s="246"/>
    </row>
    <row r="346" spans="1:9" ht="25.5">
      <c r="A346" s="269">
        <v>288</v>
      </c>
      <c r="B346" s="12" t="s">
        <v>326</v>
      </c>
      <c r="C346" s="153" t="s">
        <v>393</v>
      </c>
      <c r="D346" s="84" t="s">
        <v>382</v>
      </c>
      <c r="E346" s="104">
        <v>15</v>
      </c>
      <c r="F346" s="189"/>
      <c r="G346" s="293">
        <f t="shared" si="15"/>
        <v>0</v>
      </c>
      <c r="I346" s="246"/>
    </row>
    <row r="347" spans="1:9" ht="25.5">
      <c r="A347" s="269">
        <v>289</v>
      </c>
      <c r="B347" s="12" t="s">
        <v>326</v>
      </c>
      <c r="C347" s="153" t="s">
        <v>1618</v>
      </c>
      <c r="D347" s="84" t="s">
        <v>384</v>
      </c>
      <c r="E347" s="104">
        <v>30</v>
      </c>
      <c r="F347" s="189"/>
      <c r="G347" s="293">
        <f t="shared" si="15"/>
        <v>0</v>
      </c>
      <c r="I347" s="246"/>
    </row>
    <row r="348" spans="1:9" ht="25.5">
      <c r="A348" s="269">
        <v>290</v>
      </c>
      <c r="B348" s="12" t="s">
        <v>326</v>
      </c>
      <c r="C348" s="153" t="s">
        <v>394</v>
      </c>
      <c r="D348" s="84" t="s">
        <v>2</v>
      </c>
      <c r="E348" s="104">
        <v>46</v>
      </c>
      <c r="F348" s="189"/>
      <c r="G348" s="293">
        <f t="shared" si="15"/>
        <v>0</v>
      </c>
      <c r="I348" s="246"/>
    </row>
    <row r="349" spans="1:9" ht="25.5">
      <c r="A349" s="269">
        <v>291</v>
      </c>
      <c r="B349" s="12" t="s">
        <v>326</v>
      </c>
      <c r="C349" s="153" t="s">
        <v>334</v>
      </c>
      <c r="D349" s="84" t="s">
        <v>2</v>
      </c>
      <c r="E349" s="104">
        <v>18.5</v>
      </c>
      <c r="F349" s="189"/>
      <c r="G349" s="293">
        <f t="shared" si="15"/>
        <v>0</v>
      </c>
      <c r="I349" s="246"/>
    </row>
    <row r="350" spans="1:9" ht="25.5">
      <c r="A350" s="269">
        <v>292</v>
      </c>
      <c r="B350" s="12" t="s">
        <v>326</v>
      </c>
      <c r="C350" s="153" t="s">
        <v>335</v>
      </c>
      <c r="D350" s="84" t="s">
        <v>2</v>
      </c>
      <c r="E350" s="104">
        <v>201</v>
      </c>
      <c r="F350" s="189"/>
      <c r="G350" s="293">
        <f t="shared" si="15"/>
        <v>0</v>
      </c>
      <c r="I350" s="246"/>
    </row>
    <row r="351" spans="1:9" ht="25.5">
      <c r="A351" s="269">
        <v>293</v>
      </c>
      <c r="B351" s="12" t="s">
        <v>326</v>
      </c>
      <c r="C351" s="153" t="s">
        <v>395</v>
      </c>
      <c r="D351" s="84" t="s">
        <v>2</v>
      </c>
      <c r="E351" s="104">
        <v>239</v>
      </c>
      <c r="F351" s="189"/>
      <c r="G351" s="293">
        <f t="shared" si="15"/>
        <v>0</v>
      </c>
      <c r="I351" s="246"/>
    </row>
    <row r="352" spans="1:9" ht="25.5">
      <c r="A352" s="269">
        <v>294</v>
      </c>
      <c r="B352" s="12" t="s">
        <v>326</v>
      </c>
      <c r="C352" s="153" t="s">
        <v>386</v>
      </c>
      <c r="D352" s="84" t="s">
        <v>2</v>
      </c>
      <c r="E352" s="104">
        <v>8.5</v>
      </c>
      <c r="F352" s="189"/>
      <c r="G352" s="293">
        <f t="shared" si="15"/>
        <v>0</v>
      </c>
      <c r="I352" s="246"/>
    </row>
    <row r="353" spans="1:9" ht="25.5">
      <c r="A353" s="269">
        <v>295</v>
      </c>
      <c r="B353" s="12" t="s">
        <v>326</v>
      </c>
      <c r="C353" s="153" t="s">
        <v>374</v>
      </c>
      <c r="D353" s="84" t="s">
        <v>2</v>
      </c>
      <c r="E353" s="104">
        <v>41.5</v>
      </c>
      <c r="F353" s="189"/>
      <c r="G353" s="293">
        <f t="shared" si="15"/>
        <v>0</v>
      </c>
      <c r="I353" s="246"/>
    </row>
    <row r="354" spans="1:9" ht="25.5">
      <c r="A354" s="269">
        <v>296</v>
      </c>
      <c r="B354" s="12" t="s">
        <v>326</v>
      </c>
      <c r="C354" s="153" t="s">
        <v>339</v>
      </c>
      <c r="D354" s="84" t="s">
        <v>2</v>
      </c>
      <c r="E354" s="104">
        <v>8</v>
      </c>
      <c r="F354" s="189"/>
      <c r="G354" s="293">
        <f t="shared" si="15"/>
        <v>0</v>
      </c>
      <c r="I354" s="246"/>
    </row>
    <row r="355" spans="1:9" ht="25.5">
      <c r="A355" s="269">
        <v>297</v>
      </c>
      <c r="B355" s="12" t="s">
        <v>326</v>
      </c>
      <c r="C355" s="153" t="s">
        <v>375</v>
      </c>
      <c r="D355" s="84" t="s">
        <v>2</v>
      </c>
      <c r="E355" s="104">
        <v>10</v>
      </c>
      <c r="F355" s="189"/>
      <c r="G355" s="293">
        <f t="shared" si="15"/>
        <v>0</v>
      </c>
      <c r="I355" s="246"/>
    </row>
    <row r="356" spans="1:9" ht="25.5">
      <c r="A356" s="269">
        <v>298</v>
      </c>
      <c r="B356" s="12" t="s">
        <v>326</v>
      </c>
      <c r="C356" s="153" t="s">
        <v>388</v>
      </c>
      <c r="D356" s="84" t="s">
        <v>2</v>
      </c>
      <c r="E356" s="104">
        <v>16.5</v>
      </c>
      <c r="F356" s="189"/>
      <c r="G356" s="293">
        <f t="shared" si="15"/>
        <v>0</v>
      </c>
      <c r="I356" s="246"/>
    </row>
    <row r="357" spans="1:9" ht="15" customHeight="1">
      <c r="A357" s="317" t="s">
        <v>342</v>
      </c>
      <c r="B357" s="318"/>
      <c r="C357" s="318"/>
      <c r="D357" s="318"/>
      <c r="E357" s="318"/>
      <c r="F357" s="319"/>
      <c r="G357" s="54">
        <f>SUM(G358:G365)</f>
        <v>0</v>
      </c>
      <c r="I357" s="246"/>
    </row>
    <row r="358" spans="1:9" ht="63.75">
      <c r="A358" s="269">
        <v>299</v>
      </c>
      <c r="B358" s="12" t="s">
        <v>326</v>
      </c>
      <c r="C358" s="150" t="s">
        <v>1766</v>
      </c>
      <c r="D358" s="59" t="s">
        <v>126</v>
      </c>
      <c r="E358" s="100">
        <v>0.1</v>
      </c>
      <c r="F358" s="185"/>
      <c r="G358" s="293">
        <f t="shared" si="15"/>
        <v>0</v>
      </c>
      <c r="I358" s="246"/>
    </row>
    <row r="359" spans="1:9" ht="51">
      <c r="A359" s="269">
        <v>300</v>
      </c>
      <c r="B359" s="12" t="s">
        <v>326</v>
      </c>
      <c r="C359" s="143" t="s">
        <v>1499</v>
      </c>
      <c r="D359" s="59" t="s">
        <v>1</v>
      </c>
      <c r="E359" s="100">
        <v>2</v>
      </c>
      <c r="F359" s="185"/>
      <c r="G359" s="293">
        <f t="shared" si="15"/>
        <v>0</v>
      </c>
      <c r="I359" s="246"/>
    </row>
    <row r="360" spans="1:9" ht="63.75">
      <c r="A360" s="269">
        <v>301</v>
      </c>
      <c r="B360" s="12" t="s">
        <v>326</v>
      </c>
      <c r="C360" s="150" t="s">
        <v>1767</v>
      </c>
      <c r="D360" s="59" t="s">
        <v>396</v>
      </c>
      <c r="E360" s="100">
        <v>1</v>
      </c>
      <c r="F360" s="185"/>
      <c r="G360" s="293">
        <f t="shared" si="15"/>
        <v>0</v>
      </c>
      <c r="I360" s="246"/>
    </row>
    <row r="361" spans="1:9" ht="51">
      <c r="A361" s="269">
        <v>302</v>
      </c>
      <c r="B361" s="12" t="s">
        <v>326</v>
      </c>
      <c r="C361" s="143" t="s">
        <v>1619</v>
      </c>
      <c r="D361" s="59" t="s">
        <v>1</v>
      </c>
      <c r="E361" s="100">
        <v>1</v>
      </c>
      <c r="F361" s="185"/>
      <c r="G361" s="293">
        <f t="shared" si="15"/>
        <v>0</v>
      </c>
      <c r="I361" s="246"/>
    </row>
    <row r="362" spans="1:9" ht="63.75">
      <c r="A362" s="269">
        <v>303</v>
      </c>
      <c r="B362" s="12" t="s">
        <v>326</v>
      </c>
      <c r="C362" s="150" t="s">
        <v>1764</v>
      </c>
      <c r="D362" s="59" t="s">
        <v>396</v>
      </c>
      <c r="E362" s="100">
        <v>1</v>
      </c>
      <c r="F362" s="185"/>
      <c r="G362" s="293">
        <f t="shared" si="15"/>
        <v>0</v>
      </c>
      <c r="I362" s="246"/>
    </row>
    <row r="363" spans="1:9" ht="51">
      <c r="A363" s="269">
        <v>304</v>
      </c>
      <c r="B363" s="12" t="s">
        <v>326</v>
      </c>
      <c r="C363" s="143" t="s">
        <v>1620</v>
      </c>
      <c r="D363" s="59" t="s">
        <v>1</v>
      </c>
      <c r="E363" s="100">
        <v>1</v>
      </c>
      <c r="F363" s="185"/>
      <c r="G363" s="293">
        <f t="shared" si="15"/>
        <v>0</v>
      </c>
      <c r="I363" s="246"/>
    </row>
    <row r="364" spans="1:9" ht="25.5">
      <c r="A364" s="269">
        <v>305</v>
      </c>
      <c r="B364" s="12" t="s">
        <v>326</v>
      </c>
      <c r="C364" s="143" t="s">
        <v>1479</v>
      </c>
      <c r="D364" s="59" t="s">
        <v>4</v>
      </c>
      <c r="E364" s="100">
        <v>4.4</v>
      </c>
      <c r="F364" s="185"/>
      <c r="G364" s="293">
        <f t="shared" si="15"/>
        <v>0</v>
      </c>
      <c r="I364" s="246"/>
    </row>
    <row r="365" spans="1:9" ht="25.5">
      <c r="A365" s="269">
        <v>306</v>
      </c>
      <c r="B365" s="12" t="s">
        <v>326</v>
      </c>
      <c r="C365" s="143" t="s">
        <v>1480</v>
      </c>
      <c r="D365" s="59" t="s">
        <v>1</v>
      </c>
      <c r="E365" s="100">
        <v>22</v>
      </c>
      <c r="F365" s="185"/>
      <c r="G365" s="293">
        <f t="shared" si="15"/>
        <v>0</v>
      </c>
      <c r="I365" s="246"/>
    </row>
    <row r="366" spans="1:9" ht="15" customHeight="1">
      <c r="A366" s="317" t="s">
        <v>343</v>
      </c>
      <c r="B366" s="318"/>
      <c r="C366" s="318"/>
      <c r="D366" s="318"/>
      <c r="E366" s="318"/>
      <c r="F366" s="319"/>
      <c r="G366" s="54">
        <f>SUM(G367:G374)</f>
        <v>0</v>
      </c>
      <c r="I366" s="246"/>
    </row>
    <row r="367" spans="1:9" ht="25.5">
      <c r="A367" s="269">
        <v>307</v>
      </c>
      <c r="B367" s="12" t="s">
        <v>326</v>
      </c>
      <c r="C367" s="143" t="s">
        <v>1481</v>
      </c>
      <c r="D367" s="59" t="s">
        <v>193</v>
      </c>
      <c r="E367" s="100">
        <v>7</v>
      </c>
      <c r="F367" s="185"/>
      <c r="G367" s="293">
        <f aca="true" t="shared" si="16" ref="G367:G380">E367*F367</f>
        <v>0</v>
      </c>
      <c r="I367" s="246"/>
    </row>
    <row r="368" spans="1:9" ht="25.5">
      <c r="A368" s="269">
        <v>308</v>
      </c>
      <c r="B368" s="12" t="s">
        <v>326</v>
      </c>
      <c r="C368" s="143" t="s">
        <v>1500</v>
      </c>
      <c r="D368" s="59" t="s">
        <v>1</v>
      </c>
      <c r="E368" s="100">
        <v>7</v>
      </c>
      <c r="F368" s="185"/>
      <c r="G368" s="293">
        <f t="shared" si="16"/>
        <v>0</v>
      </c>
      <c r="I368" s="246"/>
    </row>
    <row r="369" spans="1:9" ht="25.5">
      <c r="A369" s="269">
        <v>309</v>
      </c>
      <c r="B369" s="12" t="s">
        <v>326</v>
      </c>
      <c r="C369" s="143" t="s">
        <v>376</v>
      </c>
      <c r="D369" s="59" t="s">
        <v>1</v>
      </c>
      <c r="E369" s="100">
        <v>6</v>
      </c>
      <c r="F369" s="185"/>
      <c r="G369" s="293">
        <f t="shared" si="16"/>
        <v>0</v>
      </c>
      <c r="I369" s="246"/>
    </row>
    <row r="370" spans="1:9" ht="25.5">
      <c r="A370" s="269">
        <v>310</v>
      </c>
      <c r="B370" s="12" t="s">
        <v>326</v>
      </c>
      <c r="C370" s="143" t="s">
        <v>347</v>
      </c>
      <c r="D370" s="59" t="s">
        <v>348</v>
      </c>
      <c r="E370" s="100">
        <v>87.5</v>
      </c>
      <c r="F370" s="185"/>
      <c r="G370" s="293">
        <f t="shared" si="16"/>
        <v>0</v>
      </c>
      <c r="I370" s="246"/>
    </row>
    <row r="371" spans="1:9" ht="25.5">
      <c r="A371" s="269">
        <v>311</v>
      </c>
      <c r="B371" s="12" t="s">
        <v>326</v>
      </c>
      <c r="C371" s="143" t="s">
        <v>398</v>
      </c>
      <c r="D371" s="59" t="s">
        <v>1</v>
      </c>
      <c r="E371" s="100">
        <v>1</v>
      </c>
      <c r="F371" s="185"/>
      <c r="G371" s="293">
        <f t="shared" si="16"/>
        <v>0</v>
      </c>
      <c r="I371" s="246"/>
    </row>
    <row r="372" spans="1:9" ht="25.5">
      <c r="A372" s="269">
        <v>312</v>
      </c>
      <c r="B372" s="12" t="s">
        <v>326</v>
      </c>
      <c r="C372" s="153" t="s">
        <v>399</v>
      </c>
      <c r="D372" s="84" t="s">
        <v>348</v>
      </c>
      <c r="E372" s="104">
        <v>12.5</v>
      </c>
      <c r="F372" s="189"/>
      <c r="G372" s="293">
        <f t="shared" si="16"/>
        <v>0</v>
      </c>
      <c r="I372" s="246"/>
    </row>
    <row r="373" spans="1:9" ht="25.5">
      <c r="A373" s="269">
        <v>313</v>
      </c>
      <c r="B373" s="12" t="s">
        <v>326</v>
      </c>
      <c r="C373" s="153" t="s">
        <v>378</v>
      </c>
      <c r="D373" s="84" t="s">
        <v>1</v>
      </c>
      <c r="E373" s="104">
        <v>7</v>
      </c>
      <c r="F373" s="189"/>
      <c r="G373" s="293">
        <f t="shared" si="16"/>
        <v>0</v>
      </c>
      <c r="I373" s="246"/>
    </row>
    <row r="374" spans="1:9" ht="25.5">
      <c r="A374" s="269">
        <v>314</v>
      </c>
      <c r="B374" s="12" t="s">
        <v>326</v>
      </c>
      <c r="C374" s="153" t="s">
        <v>350</v>
      </c>
      <c r="D374" s="84" t="s">
        <v>348</v>
      </c>
      <c r="E374" s="104">
        <v>87.5</v>
      </c>
      <c r="F374" s="189"/>
      <c r="G374" s="293">
        <f t="shared" si="16"/>
        <v>0</v>
      </c>
      <c r="I374" s="246"/>
    </row>
    <row r="375" spans="1:9" ht="15" customHeight="1">
      <c r="A375" s="317" t="s">
        <v>351</v>
      </c>
      <c r="B375" s="318"/>
      <c r="C375" s="318"/>
      <c r="D375" s="318"/>
      <c r="E375" s="318"/>
      <c r="F375" s="319"/>
      <c r="G375" s="54">
        <f>SUM(G376:G380)</f>
        <v>0</v>
      </c>
      <c r="I375" s="246"/>
    </row>
    <row r="376" spans="1:9" ht="25.5">
      <c r="A376" s="269">
        <v>315</v>
      </c>
      <c r="B376" s="12" t="s">
        <v>326</v>
      </c>
      <c r="C376" s="143" t="s">
        <v>1483</v>
      </c>
      <c r="D376" s="59" t="s">
        <v>1</v>
      </c>
      <c r="E376" s="100">
        <v>4</v>
      </c>
      <c r="F376" s="185"/>
      <c r="G376" s="293">
        <f t="shared" si="16"/>
        <v>0</v>
      </c>
      <c r="I376" s="246"/>
    </row>
    <row r="377" spans="1:9" ht="25.5">
      <c r="A377" s="269">
        <v>316</v>
      </c>
      <c r="B377" s="12" t="s">
        <v>326</v>
      </c>
      <c r="C377" s="143" t="s">
        <v>352</v>
      </c>
      <c r="D377" s="59" t="s">
        <v>348</v>
      </c>
      <c r="E377" s="100">
        <v>17.8</v>
      </c>
      <c r="F377" s="185"/>
      <c r="G377" s="293">
        <f t="shared" si="16"/>
        <v>0</v>
      </c>
      <c r="I377" s="246"/>
    </row>
    <row r="378" spans="1:9" ht="38.25">
      <c r="A378" s="269">
        <v>317</v>
      </c>
      <c r="B378" s="12" t="s">
        <v>326</v>
      </c>
      <c r="C378" s="143" t="s">
        <v>1621</v>
      </c>
      <c r="D378" s="59" t="s">
        <v>1</v>
      </c>
      <c r="E378" s="100">
        <v>31</v>
      </c>
      <c r="F378" s="185"/>
      <c r="G378" s="293">
        <f t="shared" si="16"/>
        <v>0</v>
      </c>
      <c r="I378" s="246"/>
    </row>
    <row r="379" spans="1:9" ht="25.5">
      <c r="A379" s="269">
        <v>318</v>
      </c>
      <c r="B379" s="12" t="s">
        <v>326</v>
      </c>
      <c r="C379" s="143" t="s">
        <v>353</v>
      </c>
      <c r="D379" s="59" t="s">
        <v>348</v>
      </c>
      <c r="E379" s="100">
        <v>89.6</v>
      </c>
      <c r="F379" s="185"/>
      <c r="G379" s="293">
        <f t="shared" si="16"/>
        <v>0</v>
      </c>
      <c r="I379" s="246"/>
    </row>
    <row r="380" spans="1:9" ht="25.5">
      <c r="A380" s="269">
        <v>319</v>
      </c>
      <c r="B380" s="12" t="s">
        <v>326</v>
      </c>
      <c r="C380" s="145" t="s">
        <v>354</v>
      </c>
      <c r="D380" s="59" t="s">
        <v>1</v>
      </c>
      <c r="E380" s="100">
        <v>18</v>
      </c>
      <c r="F380" s="185"/>
      <c r="G380" s="293">
        <f t="shared" si="16"/>
        <v>0</v>
      </c>
      <c r="I380" s="246"/>
    </row>
    <row r="381" spans="1:9" ht="15" customHeight="1">
      <c r="A381" s="317" t="s">
        <v>356</v>
      </c>
      <c r="B381" s="318"/>
      <c r="C381" s="318"/>
      <c r="D381" s="318"/>
      <c r="E381" s="318"/>
      <c r="F381" s="319"/>
      <c r="G381" s="54">
        <f>SUM(G382:G387)</f>
        <v>0</v>
      </c>
      <c r="I381" s="246"/>
    </row>
    <row r="382" spans="1:9" ht="25.5">
      <c r="A382" s="269">
        <v>320</v>
      </c>
      <c r="B382" s="12" t="s">
        <v>326</v>
      </c>
      <c r="C382" s="153" t="s">
        <v>357</v>
      </c>
      <c r="D382" s="84" t="s">
        <v>2</v>
      </c>
      <c r="E382" s="104">
        <v>635</v>
      </c>
      <c r="F382" s="189"/>
      <c r="G382" s="293">
        <f aca="true" t="shared" si="17" ref="G382:G387">E382*F382</f>
        <v>0</v>
      </c>
      <c r="I382" s="246"/>
    </row>
    <row r="383" spans="1:9" ht="25.5">
      <c r="A383" s="269">
        <v>321</v>
      </c>
      <c r="B383" s="12" t="s">
        <v>326</v>
      </c>
      <c r="C383" s="153" t="s">
        <v>359</v>
      </c>
      <c r="D383" s="84" t="s">
        <v>2</v>
      </c>
      <c r="E383" s="104">
        <v>2558</v>
      </c>
      <c r="F383" s="189"/>
      <c r="G383" s="293">
        <f t="shared" si="17"/>
        <v>0</v>
      </c>
      <c r="I383" s="246"/>
    </row>
    <row r="384" spans="1:9" ht="25.5">
      <c r="A384" s="269">
        <v>322</v>
      </c>
      <c r="B384" s="12" t="s">
        <v>326</v>
      </c>
      <c r="C384" s="153" t="s">
        <v>360</v>
      </c>
      <c r="D384" s="84" t="s">
        <v>2</v>
      </c>
      <c r="E384" s="104">
        <v>1663</v>
      </c>
      <c r="F384" s="189"/>
      <c r="G384" s="293">
        <f t="shared" si="17"/>
        <v>0</v>
      </c>
      <c r="I384" s="246"/>
    </row>
    <row r="385" spans="1:9" ht="25.5">
      <c r="A385" s="269">
        <v>323</v>
      </c>
      <c r="B385" s="12" t="s">
        <v>326</v>
      </c>
      <c r="C385" s="153" t="s">
        <v>361</v>
      </c>
      <c r="D385" s="84" t="s">
        <v>2</v>
      </c>
      <c r="E385" s="104">
        <v>618</v>
      </c>
      <c r="F385" s="189"/>
      <c r="G385" s="293">
        <f t="shared" si="17"/>
        <v>0</v>
      </c>
      <c r="I385" s="246"/>
    </row>
    <row r="386" spans="1:9" ht="25.5">
      <c r="A386" s="269">
        <v>324</v>
      </c>
      <c r="B386" s="12" t="s">
        <v>326</v>
      </c>
      <c r="C386" s="153" t="s">
        <v>362</v>
      </c>
      <c r="D386" s="84" t="s">
        <v>2</v>
      </c>
      <c r="E386" s="104">
        <v>868</v>
      </c>
      <c r="F386" s="189"/>
      <c r="G386" s="293">
        <f t="shared" si="17"/>
        <v>0</v>
      </c>
      <c r="I386" s="246"/>
    </row>
    <row r="387" spans="1:9" ht="25.5">
      <c r="A387" s="269">
        <v>325</v>
      </c>
      <c r="B387" s="12" t="s">
        <v>326</v>
      </c>
      <c r="C387" s="153" t="s">
        <v>363</v>
      </c>
      <c r="D387" s="84" t="s">
        <v>2</v>
      </c>
      <c r="E387" s="104">
        <v>2822</v>
      </c>
      <c r="F387" s="189"/>
      <c r="G387" s="293">
        <f t="shared" si="17"/>
        <v>0</v>
      </c>
      <c r="I387" s="246"/>
    </row>
    <row r="388" spans="1:9" ht="15" customHeight="1">
      <c r="A388" s="317" t="s">
        <v>364</v>
      </c>
      <c r="B388" s="318"/>
      <c r="C388" s="318"/>
      <c r="D388" s="318"/>
      <c r="E388" s="318"/>
      <c r="F388" s="319"/>
      <c r="G388" s="54">
        <f>SUM(G389:G393)</f>
        <v>0</v>
      </c>
      <c r="I388" s="246"/>
    </row>
    <row r="389" spans="1:9" ht="38.25">
      <c r="A389" s="269">
        <v>326</v>
      </c>
      <c r="B389" s="12" t="s">
        <v>326</v>
      </c>
      <c r="C389" s="143" t="s">
        <v>1485</v>
      </c>
      <c r="D389" s="59" t="s">
        <v>2</v>
      </c>
      <c r="E389" s="100">
        <v>760</v>
      </c>
      <c r="F389" s="185"/>
      <c r="G389" s="293">
        <f>E389*F389</f>
        <v>0</v>
      </c>
      <c r="I389" s="246"/>
    </row>
    <row r="390" spans="1:9" ht="25.5">
      <c r="A390" s="269">
        <v>327</v>
      </c>
      <c r="B390" s="12" t="s">
        <v>326</v>
      </c>
      <c r="C390" s="143" t="s">
        <v>365</v>
      </c>
      <c r="D390" s="59" t="s">
        <v>366</v>
      </c>
      <c r="E390" s="100">
        <v>56</v>
      </c>
      <c r="F390" s="185"/>
      <c r="G390" s="293">
        <f>E390*F390</f>
        <v>0</v>
      </c>
      <c r="I390" s="246"/>
    </row>
    <row r="391" spans="1:9" ht="38.25">
      <c r="A391" s="269">
        <v>328</v>
      </c>
      <c r="B391" s="12" t="s">
        <v>326</v>
      </c>
      <c r="C391" s="143" t="s">
        <v>1486</v>
      </c>
      <c r="D391" s="59" t="s">
        <v>2</v>
      </c>
      <c r="E391" s="100">
        <v>895</v>
      </c>
      <c r="F391" s="185"/>
      <c r="G391" s="293">
        <f>E391*F391</f>
        <v>0</v>
      </c>
      <c r="I391" s="246"/>
    </row>
    <row r="392" spans="1:9" ht="51">
      <c r="A392" s="269">
        <v>329</v>
      </c>
      <c r="B392" s="12" t="s">
        <v>326</v>
      </c>
      <c r="C392" s="143" t="s">
        <v>1487</v>
      </c>
      <c r="D392" s="59" t="s">
        <v>2</v>
      </c>
      <c r="E392" s="100">
        <v>200</v>
      </c>
      <c r="F392" s="185"/>
      <c r="G392" s="293">
        <f>E392*F392</f>
        <v>0</v>
      </c>
      <c r="I392" s="246"/>
    </row>
    <row r="393" spans="1:9" ht="25.5">
      <c r="A393" s="269">
        <v>330</v>
      </c>
      <c r="B393" s="12" t="s">
        <v>326</v>
      </c>
      <c r="C393" s="143" t="s">
        <v>1501</v>
      </c>
      <c r="D393" s="59" t="s">
        <v>2</v>
      </c>
      <c r="E393" s="100">
        <v>150</v>
      </c>
      <c r="F393" s="185"/>
      <c r="G393" s="293">
        <f>E393*F393</f>
        <v>0</v>
      </c>
      <c r="I393" s="246"/>
    </row>
    <row r="394" spans="1:9" ht="15" customHeight="1">
      <c r="A394" s="317" t="s">
        <v>367</v>
      </c>
      <c r="B394" s="318"/>
      <c r="C394" s="318"/>
      <c r="D394" s="318"/>
      <c r="E394" s="318"/>
      <c r="F394" s="319"/>
      <c r="G394" s="54">
        <f>SUM(G395:G397)</f>
        <v>0</v>
      </c>
      <c r="I394" s="246"/>
    </row>
    <row r="395" spans="1:9" ht="51">
      <c r="A395" s="269">
        <v>331</v>
      </c>
      <c r="B395" s="12" t="s">
        <v>326</v>
      </c>
      <c r="C395" s="143" t="s">
        <v>1489</v>
      </c>
      <c r="D395" s="59" t="s">
        <v>1</v>
      </c>
      <c r="E395" s="100">
        <v>1</v>
      </c>
      <c r="F395" s="185"/>
      <c r="G395" s="293">
        <f>E395*F395</f>
        <v>0</v>
      </c>
      <c r="I395" s="246"/>
    </row>
    <row r="396" spans="1:9" ht="25.5">
      <c r="A396" s="269">
        <v>332</v>
      </c>
      <c r="B396" s="12" t="s">
        <v>326</v>
      </c>
      <c r="C396" s="143" t="s">
        <v>1490</v>
      </c>
      <c r="D396" s="59" t="s">
        <v>329</v>
      </c>
      <c r="E396" s="100">
        <v>30</v>
      </c>
      <c r="F396" s="185"/>
      <c r="G396" s="293">
        <f>E396*F396</f>
        <v>0</v>
      </c>
      <c r="I396" s="246"/>
    </row>
    <row r="397" spans="1:9" ht="25.5">
      <c r="A397" s="269">
        <v>333</v>
      </c>
      <c r="B397" s="12" t="s">
        <v>326</v>
      </c>
      <c r="C397" s="145" t="s">
        <v>368</v>
      </c>
      <c r="D397" s="59" t="s">
        <v>193</v>
      </c>
      <c r="E397" s="100">
        <v>1</v>
      </c>
      <c r="F397" s="185"/>
      <c r="G397" s="293">
        <f>E397*F397</f>
        <v>0</v>
      </c>
      <c r="I397" s="246"/>
    </row>
    <row r="398" spans="1:9" ht="15">
      <c r="A398" s="306" t="s">
        <v>404</v>
      </c>
      <c r="B398" s="307"/>
      <c r="C398" s="307"/>
      <c r="D398" s="307"/>
      <c r="E398" s="307"/>
      <c r="F398" s="308"/>
      <c r="G398" s="70">
        <f>G399+G406+G418+G424+G431+G437+G444+G447</f>
        <v>0</v>
      </c>
      <c r="I398" s="246"/>
    </row>
    <row r="399" spans="1:9" ht="15" customHeight="1">
      <c r="A399" s="317" t="s">
        <v>327</v>
      </c>
      <c r="B399" s="318"/>
      <c r="C399" s="318"/>
      <c r="D399" s="318"/>
      <c r="E399" s="318"/>
      <c r="F399" s="319"/>
      <c r="G399" s="54">
        <f>SUM(G400:G405)</f>
        <v>0</v>
      </c>
      <c r="I399" s="246"/>
    </row>
    <row r="400" spans="1:9" ht="25.5">
      <c r="A400" s="269">
        <v>334</v>
      </c>
      <c r="B400" s="12" t="s">
        <v>326</v>
      </c>
      <c r="C400" s="153" t="s">
        <v>328</v>
      </c>
      <c r="D400" s="84" t="s">
        <v>0</v>
      </c>
      <c r="E400" s="104">
        <v>6</v>
      </c>
      <c r="F400" s="189"/>
      <c r="G400" s="293">
        <f aca="true" t="shared" si="18" ref="G400:G417">E400*F400</f>
        <v>0</v>
      </c>
      <c r="I400" s="246"/>
    </row>
    <row r="401" spans="1:9" ht="38.25">
      <c r="A401" s="269">
        <v>335</v>
      </c>
      <c r="B401" s="12" t="s">
        <v>326</v>
      </c>
      <c r="C401" s="143" t="s">
        <v>1474</v>
      </c>
      <c r="D401" s="59" t="s">
        <v>1</v>
      </c>
      <c r="E401" s="100">
        <v>1</v>
      </c>
      <c r="F401" s="185"/>
      <c r="G401" s="293">
        <f t="shared" si="18"/>
        <v>0</v>
      </c>
      <c r="I401" s="246"/>
    </row>
    <row r="402" spans="1:9" ht="38.25">
      <c r="A402" s="269">
        <v>336</v>
      </c>
      <c r="B402" s="12" t="s">
        <v>326</v>
      </c>
      <c r="C402" s="143" t="s">
        <v>1502</v>
      </c>
      <c r="D402" s="59" t="s">
        <v>2</v>
      </c>
      <c r="E402" s="100">
        <v>5</v>
      </c>
      <c r="F402" s="185"/>
      <c r="G402" s="293">
        <f t="shared" si="18"/>
        <v>0</v>
      </c>
      <c r="I402" s="246"/>
    </row>
    <row r="403" spans="1:9" ht="25.5">
      <c r="A403" s="269">
        <v>337</v>
      </c>
      <c r="B403" s="12" t="s">
        <v>326</v>
      </c>
      <c r="C403" s="143" t="s">
        <v>1503</v>
      </c>
      <c r="D403" s="59" t="s">
        <v>2</v>
      </c>
      <c r="E403" s="100">
        <v>270</v>
      </c>
      <c r="F403" s="185"/>
      <c r="G403" s="293">
        <f t="shared" si="18"/>
        <v>0</v>
      </c>
      <c r="I403" s="246"/>
    </row>
    <row r="404" spans="1:9" ht="25.5">
      <c r="A404" s="269">
        <v>338</v>
      </c>
      <c r="B404" s="12" t="s">
        <v>326</v>
      </c>
      <c r="C404" s="143" t="s">
        <v>1475</v>
      </c>
      <c r="D404" s="59" t="s">
        <v>2</v>
      </c>
      <c r="E404" s="100">
        <v>9</v>
      </c>
      <c r="F404" s="185"/>
      <c r="G404" s="293">
        <f t="shared" si="18"/>
        <v>0</v>
      </c>
      <c r="I404" s="246"/>
    </row>
    <row r="405" spans="1:9" ht="25.5">
      <c r="A405" s="269">
        <v>339</v>
      </c>
      <c r="B405" s="12" t="s">
        <v>326</v>
      </c>
      <c r="C405" s="143" t="s">
        <v>1476</v>
      </c>
      <c r="D405" s="59" t="s">
        <v>329</v>
      </c>
      <c r="E405" s="100">
        <v>2</v>
      </c>
      <c r="F405" s="185"/>
      <c r="G405" s="293">
        <f t="shared" si="18"/>
        <v>0</v>
      </c>
      <c r="I405" s="246"/>
    </row>
    <row r="406" spans="1:9" ht="15" customHeight="1">
      <c r="A406" s="317" t="s">
        <v>330</v>
      </c>
      <c r="B406" s="318"/>
      <c r="C406" s="318"/>
      <c r="D406" s="318"/>
      <c r="E406" s="318"/>
      <c r="F406" s="319"/>
      <c r="G406" s="54">
        <f>SUM(G407:G417)</f>
        <v>0</v>
      </c>
      <c r="I406" s="246"/>
    </row>
    <row r="407" spans="1:9" ht="25.5">
      <c r="A407" s="269">
        <v>340</v>
      </c>
      <c r="B407" s="12" t="s">
        <v>326</v>
      </c>
      <c r="C407" s="145" t="s">
        <v>331</v>
      </c>
      <c r="D407" s="12" t="s">
        <v>332</v>
      </c>
      <c r="E407" s="101">
        <v>1</v>
      </c>
      <c r="F407" s="186"/>
      <c r="G407" s="293">
        <f t="shared" si="18"/>
        <v>0</v>
      </c>
      <c r="I407" s="246"/>
    </row>
    <row r="408" spans="1:9" ht="25.5">
      <c r="A408" s="269">
        <v>341</v>
      </c>
      <c r="B408" s="12" t="s">
        <v>326</v>
      </c>
      <c r="C408" s="145" t="s">
        <v>1609</v>
      </c>
      <c r="D408" s="12" t="s">
        <v>332</v>
      </c>
      <c r="E408" s="101">
        <v>11</v>
      </c>
      <c r="F408" s="186"/>
      <c r="G408" s="293">
        <f t="shared" si="18"/>
        <v>0</v>
      </c>
      <c r="I408" s="246"/>
    </row>
    <row r="409" spans="1:9" ht="25.5">
      <c r="A409" s="269">
        <v>342</v>
      </c>
      <c r="B409" s="12" t="s">
        <v>326</v>
      </c>
      <c r="C409" s="145" t="s">
        <v>1610</v>
      </c>
      <c r="D409" s="12" t="s">
        <v>332</v>
      </c>
      <c r="E409" s="101">
        <v>10</v>
      </c>
      <c r="F409" s="186"/>
      <c r="G409" s="293">
        <f t="shared" si="18"/>
        <v>0</v>
      </c>
      <c r="I409" s="246"/>
    </row>
    <row r="410" spans="1:9" ht="25.5">
      <c r="A410" s="269">
        <v>343</v>
      </c>
      <c r="B410" s="12" t="s">
        <v>326</v>
      </c>
      <c r="C410" s="145" t="s">
        <v>1615</v>
      </c>
      <c r="D410" s="12" t="s">
        <v>332</v>
      </c>
      <c r="E410" s="101">
        <v>1</v>
      </c>
      <c r="F410" s="186"/>
      <c r="G410" s="293">
        <f t="shared" si="18"/>
        <v>0</v>
      </c>
      <c r="I410" s="246"/>
    </row>
    <row r="411" spans="1:9" ht="25.5">
      <c r="A411" s="269">
        <v>344</v>
      </c>
      <c r="B411" s="12" t="s">
        <v>326</v>
      </c>
      <c r="C411" s="145" t="s">
        <v>333</v>
      </c>
      <c r="D411" s="12" t="s">
        <v>2</v>
      </c>
      <c r="E411" s="101">
        <v>21.1</v>
      </c>
      <c r="F411" s="186"/>
      <c r="G411" s="293">
        <f t="shared" si="18"/>
        <v>0</v>
      </c>
      <c r="I411" s="246"/>
    </row>
    <row r="412" spans="1:9" ht="25.5">
      <c r="A412" s="269">
        <v>345</v>
      </c>
      <c r="B412" s="12" t="s">
        <v>326</v>
      </c>
      <c r="C412" s="145" t="s">
        <v>334</v>
      </c>
      <c r="D412" s="12" t="s">
        <v>2</v>
      </c>
      <c r="E412" s="101">
        <v>8.5</v>
      </c>
      <c r="F412" s="186"/>
      <c r="G412" s="293">
        <f t="shared" si="18"/>
        <v>0</v>
      </c>
      <c r="I412" s="246"/>
    </row>
    <row r="413" spans="1:9" ht="25.5">
      <c r="A413" s="269">
        <v>346</v>
      </c>
      <c r="B413" s="12" t="s">
        <v>326</v>
      </c>
      <c r="C413" s="145" t="s">
        <v>401</v>
      </c>
      <c r="D413" s="12" t="s">
        <v>2</v>
      </c>
      <c r="E413" s="101">
        <v>18.5</v>
      </c>
      <c r="F413" s="186"/>
      <c r="G413" s="293">
        <f t="shared" si="18"/>
        <v>0</v>
      </c>
      <c r="I413" s="246"/>
    </row>
    <row r="414" spans="1:9" ht="25.5">
      <c r="A414" s="269">
        <v>347</v>
      </c>
      <c r="B414" s="12" t="s">
        <v>326</v>
      </c>
      <c r="C414" s="145" t="s">
        <v>402</v>
      </c>
      <c r="D414" s="12" t="s">
        <v>2</v>
      </c>
      <c r="E414" s="101">
        <v>116.5</v>
      </c>
      <c r="F414" s="186"/>
      <c r="G414" s="293">
        <f t="shared" si="18"/>
        <v>0</v>
      </c>
      <c r="I414" s="246"/>
    </row>
    <row r="415" spans="1:9" ht="25.5">
      <c r="A415" s="269">
        <v>348</v>
      </c>
      <c r="B415" s="12" t="s">
        <v>326</v>
      </c>
      <c r="C415" s="145" t="s">
        <v>386</v>
      </c>
      <c r="D415" s="12" t="s">
        <v>2</v>
      </c>
      <c r="E415" s="101">
        <v>6.5</v>
      </c>
      <c r="F415" s="186"/>
      <c r="G415" s="293">
        <f t="shared" si="18"/>
        <v>0</v>
      </c>
      <c r="I415" s="246"/>
    </row>
    <row r="416" spans="1:9" ht="25.5">
      <c r="A416" s="269">
        <v>349</v>
      </c>
      <c r="B416" s="12" t="s">
        <v>326</v>
      </c>
      <c r="C416" s="145" t="s">
        <v>403</v>
      </c>
      <c r="D416" s="12" t="s">
        <v>2</v>
      </c>
      <c r="E416" s="101">
        <v>20</v>
      </c>
      <c r="F416" s="186"/>
      <c r="G416" s="293">
        <f t="shared" si="18"/>
        <v>0</v>
      </c>
      <c r="I416" s="246"/>
    </row>
    <row r="417" spans="1:9" ht="25.5">
      <c r="A417" s="269">
        <v>350</v>
      </c>
      <c r="B417" s="12" t="s">
        <v>326</v>
      </c>
      <c r="C417" s="145" t="s">
        <v>388</v>
      </c>
      <c r="D417" s="12" t="s">
        <v>2</v>
      </c>
      <c r="E417" s="101">
        <v>9.5</v>
      </c>
      <c r="F417" s="186"/>
      <c r="G417" s="293">
        <f t="shared" si="18"/>
        <v>0</v>
      </c>
      <c r="I417" s="246"/>
    </row>
    <row r="418" spans="1:9" ht="15" customHeight="1">
      <c r="A418" s="317" t="s">
        <v>342</v>
      </c>
      <c r="B418" s="318"/>
      <c r="C418" s="318"/>
      <c r="D418" s="318"/>
      <c r="E418" s="318"/>
      <c r="F418" s="319"/>
      <c r="G418" s="54">
        <f>SUM(G419:G423)</f>
        <v>0</v>
      </c>
      <c r="I418" s="246"/>
    </row>
    <row r="419" spans="1:9" ht="63.75">
      <c r="A419" s="269">
        <v>351</v>
      </c>
      <c r="B419" s="12" t="s">
        <v>326</v>
      </c>
      <c r="C419" s="150" t="s">
        <v>1764</v>
      </c>
      <c r="D419" s="86" t="s">
        <v>396</v>
      </c>
      <c r="E419" s="100">
        <v>2</v>
      </c>
      <c r="F419" s="185"/>
      <c r="G419" s="293">
        <f>E419*F419</f>
        <v>0</v>
      </c>
      <c r="I419" s="246"/>
    </row>
    <row r="420" spans="1:9" ht="51">
      <c r="A420" s="269">
        <v>352</v>
      </c>
      <c r="B420" s="12" t="s">
        <v>326</v>
      </c>
      <c r="C420" s="143" t="s">
        <v>1622</v>
      </c>
      <c r="D420" s="86" t="s">
        <v>1</v>
      </c>
      <c r="E420" s="100">
        <v>1</v>
      </c>
      <c r="F420" s="185"/>
      <c r="G420" s="293">
        <f>E420*F420</f>
        <v>0</v>
      </c>
      <c r="I420" s="246"/>
    </row>
    <row r="421" spans="1:9" ht="51">
      <c r="A421" s="269">
        <v>353</v>
      </c>
      <c r="B421" s="12" t="s">
        <v>326</v>
      </c>
      <c r="C421" s="143" t="s">
        <v>1623</v>
      </c>
      <c r="D421" s="86" t="s">
        <v>1</v>
      </c>
      <c r="E421" s="100">
        <v>1</v>
      </c>
      <c r="F421" s="185"/>
      <c r="G421" s="293">
        <f>E421*F421</f>
        <v>0</v>
      </c>
      <c r="I421" s="246"/>
    </row>
    <row r="422" spans="1:9" ht="25.5">
      <c r="A422" s="269">
        <v>354</v>
      </c>
      <c r="B422" s="12" t="s">
        <v>326</v>
      </c>
      <c r="C422" s="143" t="s">
        <v>1479</v>
      </c>
      <c r="D422" s="86" t="s">
        <v>4</v>
      </c>
      <c r="E422" s="100">
        <v>0.8</v>
      </c>
      <c r="F422" s="185"/>
      <c r="G422" s="293">
        <f>E422*F422</f>
        <v>0</v>
      </c>
      <c r="I422" s="246"/>
    </row>
    <row r="423" spans="1:9" ht="25.5">
      <c r="A423" s="269">
        <v>355</v>
      </c>
      <c r="B423" s="12" t="s">
        <v>326</v>
      </c>
      <c r="C423" s="143" t="s">
        <v>1480</v>
      </c>
      <c r="D423" s="86" t="s">
        <v>1</v>
      </c>
      <c r="E423" s="100">
        <v>4</v>
      </c>
      <c r="F423" s="185"/>
      <c r="G423" s="293">
        <f>E423*F423</f>
        <v>0</v>
      </c>
      <c r="I423" s="246"/>
    </row>
    <row r="424" spans="1:9" ht="15" customHeight="1">
      <c r="A424" s="317" t="s">
        <v>343</v>
      </c>
      <c r="B424" s="318"/>
      <c r="C424" s="318"/>
      <c r="D424" s="318"/>
      <c r="E424" s="318"/>
      <c r="F424" s="319"/>
      <c r="G424" s="54">
        <f>SUM(G425:G430)</f>
        <v>0</v>
      </c>
      <c r="I424" s="246"/>
    </row>
    <row r="425" spans="1:9" ht="25.5">
      <c r="A425" s="269">
        <v>356</v>
      </c>
      <c r="B425" s="12" t="s">
        <v>326</v>
      </c>
      <c r="C425" s="145" t="s">
        <v>344</v>
      </c>
      <c r="D425" s="12" t="s">
        <v>193</v>
      </c>
      <c r="E425" s="101">
        <v>2</v>
      </c>
      <c r="F425" s="186"/>
      <c r="G425" s="293">
        <f aca="true" t="shared" si="19" ref="G425:G436">E425*F425</f>
        <v>0</v>
      </c>
      <c r="I425" s="246"/>
    </row>
    <row r="426" spans="1:9" ht="25.5">
      <c r="A426" s="269">
        <v>357</v>
      </c>
      <c r="B426" s="12" t="s">
        <v>326</v>
      </c>
      <c r="C426" s="145" t="s">
        <v>397</v>
      </c>
      <c r="D426" s="12" t="s">
        <v>1</v>
      </c>
      <c r="E426" s="101">
        <v>2</v>
      </c>
      <c r="F426" s="186"/>
      <c r="G426" s="293">
        <f t="shared" si="19"/>
        <v>0</v>
      </c>
      <c r="I426" s="246"/>
    </row>
    <row r="427" spans="1:9" ht="25.5">
      <c r="A427" s="269">
        <v>358</v>
      </c>
      <c r="B427" s="12" t="s">
        <v>326</v>
      </c>
      <c r="C427" s="145" t="s">
        <v>376</v>
      </c>
      <c r="D427" s="12" t="s">
        <v>1</v>
      </c>
      <c r="E427" s="101">
        <v>2</v>
      </c>
      <c r="F427" s="186"/>
      <c r="G427" s="293">
        <f t="shared" si="19"/>
        <v>0</v>
      </c>
      <c r="I427" s="246"/>
    </row>
    <row r="428" spans="1:9" ht="25.5">
      <c r="A428" s="269">
        <v>359</v>
      </c>
      <c r="B428" s="12" t="s">
        <v>326</v>
      </c>
      <c r="C428" s="145" t="s">
        <v>347</v>
      </c>
      <c r="D428" s="12" t="s">
        <v>348</v>
      </c>
      <c r="E428" s="101">
        <v>25</v>
      </c>
      <c r="F428" s="186"/>
      <c r="G428" s="293">
        <f t="shared" si="19"/>
        <v>0</v>
      </c>
      <c r="I428" s="246"/>
    </row>
    <row r="429" spans="1:9" ht="25.5">
      <c r="A429" s="269">
        <v>360</v>
      </c>
      <c r="B429" s="12" t="s">
        <v>326</v>
      </c>
      <c r="C429" s="145" t="s">
        <v>378</v>
      </c>
      <c r="D429" s="12" t="s">
        <v>1</v>
      </c>
      <c r="E429" s="101">
        <v>2</v>
      </c>
      <c r="F429" s="186"/>
      <c r="G429" s="293">
        <f t="shared" si="19"/>
        <v>0</v>
      </c>
      <c r="I429" s="246"/>
    </row>
    <row r="430" spans="1:9" ht="25.5">
      <c r="A430" s="269">
        <v>361</v>
      </c>
      <c r="B430" s="12" t="s">
        <v>326</v>
      </c>
      <c r="C430" s="145" t="s">
        <v>350</v>
      </c>
      <c r="D430" s="12" t="s">
        <v>348</v>
      </c>
      <c r="E430" s="101">
        <v>25</v>
      </c>
      <c r="F430" s="186"/>
      <c r="G430" s="293">
        <f t="shared" si="19"/>
        <v>0</v>
      </c>
      <c r="I430" s="246"/>
    </row>
    <row r="431" spans="1:9" ht="15" customHeight="1">
      <c r="A431" s="317" t="s">
        <v>351</v>
      </c>
      <c r="B431" s="318"/>
      <c r="C431" s="318"/>
      <c r="D431" s="318"/>
      <c r="E431" s="318"/>
      <c r="F431" s="319"/>
      <c r="G431" s="54">
        <f>SUM(G432:G436)</f>
        <v>0</v>
      </c>
      <c r="I431" s="246"/>
    </row>
    <row r="432" spans="1:9" ht="25.5">
      <c r="A432" s="269">
        <v>362</v>
      </c>
      <c r="B432" s="12" t="s">
        <v>326</v>
      </c>
      <c r="C432" s="143" t="s">
        <v>1504</v>
      </c>
      <c r="D432" s="86" t="s">
        <v>1</v>
      </c>
      <c r="E432" s="100">
        <v>2</v>
      </c>
      <c r="F432" s="185"/>
      <c r="G432" s="293">
        <f t="shared" si="19"/>
        <v>0</v>
      </c>
      <c r="I432" s="246"/>
    </row>
    <row r="433" spans="1:9" ht="25.5">
      <c r="A433" s="269">
        <v>363</v>
      </c>
      <c r="B433" s="12" t="s">
        <v>326</v>
      </c>
      <c r="C433" s="143" t="s">
        <v>352</v>
      </c>
      <c r="D433" s="86" t="s">
        <v>348</v>
      </c>
      <c r="E433" s="100">
        <v>5.6</v>
      </c>
      <c r="F433" s="185"/>
      <c r="G433" s="293">
        <f t="shared" si="19"/>
        <v>0</v>
      </c>
      <c r="I433" s="246"/>
    </row>
    <row r="434" spans="1:9" ht="25.5">
      <c r="A434" s="269">
        <v>364</v>
      </c>
      <c r="B434" s="12" t="s">
        <v>326</v>
      </c>
      <c r="C434" s="143" t="s">
        <v>1505</v>
      </c>
      <c r="D434" s="86" t="s">
        <v>1</v>
      </c>
      <c r="E434" s="100">
        <v>6</v>
      </c>
      <c r="F434" s="185"/>
      <c r="G434" s="293">
        <f t="shared" si="19"/>
        <v>0</v>
      </c>
      <c r="I434" s="246"/>
    </row>
    <row r="435" spans="1:9" ht="25.5">
      <c r="A435" s="269">
        <v>365</v>
      </c>
      <c r="B435" s="12" t="s">
        <v>326</v>
      </c>
      <c r="C435" s="143" t="s">
        <v>353</v>
      </c>
      <c r="D435" s="86" t="s">
        <v>348</v>
      </c>
      <c r="E435" s="100">
        <v>16.8</v>
      </c>
      <c r="F435" s="185"/>
      <c r="G435" s="293">
        <f t="shared" si="19"/>
        <v>0</v>
      </c>
      <c r="I435" s="246"/>
    </row>
    <row r="436" spans="1:9" ht="25.5">
      <c r="A436" s="269">
        <v>366</v>
      </c>
      <c r="B436" s="12" t="s">
        <v>326</v>
      </c>
      <c r="C436" s="145" t="s">
        <v>354</v>
      </c>
      <c r="D436" s="59" t="s">
        <v>1</v>
      </c>
      <c r="E436" s="100">
        <v>5</v>
      </c>
      <c r="F436" s="185"/>
      <c r="G436" s="293">
        <f t="shared" si="19"/>
        <v>0</v>
      </c>
      <c r="I436" s="246"/>
    </row>
    <row r="437" spans="1:9" ht="15" customHeight="1">
      <c r="A437" s="317" t="s">
        <v>356</v>
      </c>
      <c r="B437" s="318"/>
      <c r="C437" s="318"/>
      <c r="D437" s="318"/>
      <c r="E437" s="318"/>
      <c r="F437" s="319"/>
      <c r="G437" s="54">
        <f>SUM(G438:G443)</f>
        <v>0</v>
      </c>
      <c r="I437" s="246"/>
    </row>
    <row r="438" spans="1:9" ht="25.5">
      <c r="A438" s="269">
        <v>367</v>
      </c>
      <c r="B438" s="12" t="s">
        <v>326</v>
      </c>
      <c r="C438" s="145" t="s">
        <v>357</v>
      </c>
      <c r="D438" s="12" t="s">
        <v>2</v>
      </c>
      <c r="E438" s="101">
        <v>400</v>
      </c>
      <c r="F438" s="186"/>
      <c r="G438" s="293">
        <f aca="true" t="shared" si="20" ref="G438:G446">E438*F438</f>
        <v>0</v>
      </c>
      <c r="I438" s="246"/>
    </row>
    <row r="439" spans="1:9" ht="25.5">
      <c r="A439" s="269">
        <v>368</v>
      </c>
      <c r="B439" s="12" t="s">
        <v>326</v>
      </c>
      <c r="C439" s="145" t="s">
        <v>359</v>
      </c>
      <c r="D439" s="12" t="s">
        <v>2</v>
      </c>
      <c r="E439" s="101">
        <v>776</v>
      </c>
      <c r="F439" s="186"/>
      <c r="G439" s="293">
        <f t="shared" si="20"/>
        <v>0</v>
      </c>
      <c r="I439" s="246"/>
    </row>
    <row r="440" spans="1:9" ht="25.5">
      <c r="A440" s="269">
        <v>369</v>
      </c>
      <c r="B440" s="12" t="s">
        <v>326</v>
      </c>
      <c r="C440" s="145" t="s">
        <v>360</v>
      </c>
      <c r="D440" s="12" t="s">
        <v>2</v>
      </c>
      <c r="E440" s="101">
        <v>460</v>
      </c>
      <c r="F440" s="186"/>
      <c r="G440" s="293">
        <f t="shared" si="20"/>
        <v>0</v>
      </c>
      <c r="I440" s="246"/>
    </row>
    <row r="441" spans="1:9" ht="25.5">
      <c r="A441" s="269">
        <v>370</v>
      </c>
      <c r="B441" s="12" t="s">
        <v>326</v>
      </c>
      <c r="C441" s="145" t="s">
        <v>361</v>
      </c>
      <c r="D441" s="12" t="s">
        <v>2</v>
      </c>
      <c r="E441" s="101">
        <v>357</v>
      </c>
      <c r="F441" s="186"/>
      <c r="G441" s="293">
        <f t="shared" si="20"/>
        <v>0</v>
      </c>
      <c r="I441" s="246"/>
    </row>
    <row r="442" spans="1:9" ht="25.5">
      <c r="A442" s="269">
        <v>371</v>
      </c>
      <c r="B442" s="12" t="s">
        <v>326</v>
      </c>
      <c r="C442" s="145" t="s">
        <v>362</v>
      </c>
      <c r="D442" s="12" t="s">
        <v>2</v>
      </c>
      <c r="E442" s="101">
        <v>421</v>
      </c>
      <c r="F442" s="186"/>
      <c r="G442" s="293">
        <f t="shared" si="20"/>
        <v>0</v>
      </c>
      <c r="I442" s="246"/>
    </row>
    <row r="443" spans="1:9" ht="25.5">
      <c r="A443" s="269">
        <v>372</v>
      </c>
      <c r="B443" s="12" t="s">
        <v>326</v>
      </c>
      <c r="C443" s="145" t="s">
        <v>363</v>
      </c>
      <c r="D443" s="12" t="s">
        <v>2</v>
      </c>
      <c r="E443" s="101">
        <v>752</v>
      </c>
      <c r="F443" s="186"/>
      <c r="G443" s="293">
        <f t="shared" si="20"/>
        <v>0</v>
      </c>
      <c r="I443" s="246"/>
    </row>
    <row r="444" spans="1:9" ht="15" customHeight="1">
      <c r="A444" s="317" t="s">
        <v>364</v>
      </c>
      <c r="B444" s="318"/>
      <c r="C444" s="318"/>
      <c r="D444" s="318"/>
      <c r="E444" s="318"/>
      <c r="F444" s="319"/>
      <c r="G444" s="54">
        <f>SUM(G445:G446)</f>
        <v>0</v>
      </c>
      <c r="I444" s="246"/>
    </row>
    <row r="445" spans="1:9" ht="38.25">
      <c r="A445" s="269">
        <v>373</v>
      </c>
      <c r="B445" s="12" t="s">
        <v>326</v>
      </c>
      <c r="C445" s="143" t="s">
        <v>1486</v>
      </c>
      <c r="D445" s="59" t="s">
        <v>2</v>
      </c>
      <c r="E445" s="100">
        <v>620</v>
      </c>
      <c r="F445" s="185"/>
      <c r="G445" s="293">
        <f t="shared" si="20"/>
        <v>0</v>
      </c>
      <c r="I445" s="246"/>
    </row>
    <row r="446" spans="1:9" ht="25.5">
      <c r="A446" s="269">
        <v>374</v>
      </c>
      <c r="B446" s="12" t="s">
        <v>326</v>
      </c>
      <c r="C446" s="145" t="s">
        <v>365</v>
      </c>
      <c r="D446" s="59" t="s">
        <v>366</v>
      </c>
      <c r="E446" s="100">
        <v>16</v>
      </c>
      <c r="F446" s="185"/>
      <c r="G446" s="293">
        <f t="shared" si="20"/>
        <v>0</v>
      </c>
      <c r="I446" s="246"/>
    </row>
    <row r="447" spans="1:9" ht="15" customHeight="1">
      <c r="A447" s="317" t="s">
        <v>367</v>
      </c>
      <c r="B447" s="318"/>
      <c r="C447" s="318"/>
      <c r="D447" s="318"/>
      <c r="E447" s="318"/>
      <c r="F447" s="319"/>
      <c r="G447" s="54">
        <f>SUM(G448:G450)</f>
        <v>0</v>
      </c>
      <c r="I447" s="246"/>
    </row>
    <row r="448" spans="1:9" ht="51">
      <c r="A448" s="269">
        <v>375</v>
      </c>
      <c r="B448" s="12" t="s">
        <v>326</v>
      </c>
      <c r="C448" s="143" t="s">
        <v>1489</v>
      </c>
      <c r="D448" s="86" t="s">
        <v>1</v>
      </c>
      <c r="E448" s="100">
        <v>1</v>
      </c>
      <c r="F448" s="185"/>
      <c r="G448" s="293">
        <f>E448*F448</f>
        <v>0</v>
      </c>
      <c r="I448" s="246"/>
    </row>
    <row r="449" spans="1:9" ht="25.5">
      <c r="A449" s="269">
        <v>376</v>
      </c>
      <c r="B449" s="12" t="s">
        <v>326</v>
      </c>
      <c r="C449" s="143" t="s">
        <v>1490</v>
      </c>
      <c r="D449" s="86" t="s">
        <v>329</v>
      </c>
      <c r="E449" s="100">
        <v>11</v>
      </c>
      <c r="F449" s="185"/>
      <c r="G449" s="293">
        <f>E449*F449</f>
        <v>0</v>
      </c>
      <c r="I449" s="246"/>
    </row>
    <row r="450" spans="1:9" ht="25.5">
      <c r="A450" s="269">
        <v>377</v>
      </c>
      <c r="B450" s="12" t="s">
        <v>326</v>
      </c>
      <c r="C450" s="145" t="s">
        <v>368</v>
      </c>
      <c r="D450" s="59" t="s">
        <v>193</v>
      </c>
      <c r="E450" s="100">
        <v>1</v>
      </c>
      <c r="F450" s="185"/>
      <c r="G450" s="293">
        <f>E450*F450</f>
        <v>0</v>
      </c>
      <c r="I450" s="246"/>
    </row>
    <row r="451" spans="1:9" ht="15">
      <c r="A451" s="306" t="s">
        <v>1188</v>
      </c>
      <c r="B451" s="307"/>
      <c r="C451" s="307"/>
      <c r="D451" s="307"/>
      <c r="E451" s="307"/>
      <c r="F451" s="308"/>
      <c r="G451" s="70">
        <f>G452+G504</f>
        <v>0</v>
      </c>
      <c r="I451" s="246"/>
    </row>
    <row r="452" spans="1:9" ht="15" customHeight="1">
      <c r="A452" s="317" t="s">
        <v>405</v>
      </c>
      <c r="B452" s="318"/>
      <c r="C452" s="318"/>
      <c r="D452" s="318"/>
      <c r="E452" s="318"/>
      <c r="F452" s="319"/>
      <c r="G452" s="54">
        <f>SUM(G453:G503)</f>
        <v>0</v>
      </c>
      <c r="I452" s="246"/>
    </row>
    <row r="453" spans="1:9" ht="15">
      <c r="A453" s="269">
        <v>378</v>
      </c>
      <c r="B453" s="83" t="s">
        <v>406</v>
      </c>
      <c r="C453" s="151" t="s">
        <v>407</v>
      </c>
      <c r="D453" s="83" t="s">
        <v>1</v>
      </c>
      <c r="E453" s="106">
        <v>40</v>
      </c>
      <c r="F453" s="187"/>
      <c r="G453" s="293">
        <f aca="true" t="shared" si="21" ref="G453:G508">E453*F453</f>
        <v>0</v>
      </c>
      <c r="I453" s="246"/>
    </row>
    <row r="454" spans="1:9" ht="15">
      <c r="A454" s="269">
        <v>379</v>
      </c>
      <c r="B454" s="83" t="s">
        <v>406</v>
      </c>
      <c r="C454" s="151" t="s">
        <v>408</v>
      </c>
      <c r="D454" s="83" t="s">
        <v>1</v>
      </c>
      <c r="E454" s="106">
        <v>25</v>
      </c>
      <c r="F454" s="187"/>
      <c r="G454" s="293">
        <f t="shared" si="21"/>
        <v>0</v>
      </c>
      <c r="I454" s="246"/>
    </row>
    <row r="455" spans="1:9" ht="15">
      <c r="A455" s="269">
        <v>380</v>
      </c>
      <c r="B455" s="83" t="s">
        <v>406</v>
      </c>
      <c r="C455" s="151" t="s">
        <v>409</v>
      </c>
      <c r="D455" s="83" t="s">
        <v>2</v>
      </c>
      <c r="E455" s="106">
        <v>60</v>
      </c>
      <c r="F455" s="187"/>
      <c r="G455" s="293">
        <f t="shared" si="21"/>
        <v>0</v>
      </c>
      <c r="I455" s="246"/>
    </row>
    <row r="456" spans="1:9" ht="15">
      <c r="A456" s="269">
        <v>381</v>
      </c>
      <c r="B456" s="83" t="s">
        <v>406</v>
      </c>
      <c r="C456" s="151" t="s">
        <v>410</v>
      </c>
      <c r="D456" s="83" t="s">
        <v>0</v>
      </c>
      <c r="E456" s="106">
        <v>47.18</v>
      </c>
      <c r="F456" s="187"/>
      <c r="G456" s="293">
        <f t="shared" si="21"/>
        <v>0</v>
      </c>
      <c r="I456" s="246"/>
    </row>
    <row r="457" spans="1:9" ht="15">
      <c r="A457" s="269">
        <v>382</v>
      </c>
      <c r="B457" s="83" t="s">
        <v>406</v>
      </c>
      <c r="C457" s="151" t="s">
        <v>411</v>
      </c>
      <c r="D457" s="83" t="s">
        <v>126</v>
      </c>
      <c r="E457" s="106">
        <v>3</v>
      </c>
      <c r="F457" s="187"/>
      <c r="G457" s="293">
        <f t="shared" si="21"/>
        <v>0</v>
      </c>
      <c r="I457" s="246"/>
    </row>
    <row r="458" spans="1:9" ht="25.5">
      <c r="A458" s="269">
        <v>383</v>
      </c>
      <c r="B458" s="83" t="s">
        <v>406</v>
      </c>
      <c r="C458" s="151" t="s">
        <v>412</v>
      </c>
      <c r="D458" s="83" t="s">
        <v>1</v>
      </c>
      <c r="E458" s="106">
        <v>16</v>
      </c>
      <c r="F458" s="187"/>
      <c r="G458" s="293">
        <f t="shared" si="21"/>
        <v>0</v>
      </c>
      <c r="I458" s="246"/>
    </row>
    <row r="459" spans="1:9" ht="15">
      <c r="A459" s="269">
        <v>384</v>
      </c>
      <c r="B459" s="83" t="s">
        <v>406</v>
      </c>
      <c r="C459" s="151" t="s">
        <v>413</v>
      </c>
      <c r="D459" s="83" t="s">
        <v>1</v>
      </c>
      <c r="E459" s="106">
        <v>77</v>
      </c>
      <c r="F459" s="187"/>
      <c r="G459" s="293">
        <f t="shared" si="21"/>
        <v>0</v>
      </c>
      <c r="I459" s="246"/>
    </row>
    <row r="460" spans="1:9" ht="15">
      <c r="A460" s="269">
        <v>385</v>
      </c>
      <c r="B460" s="83" t="s">
        <v>406</v>
      </c>
      <c r="C460" s="151" t="s">
        <v>414</v>
      </c>
      <c r="D460" s="83" t="s">
        <v>1</v>
      </c>
      <c r="E460" s="106">
        <v>28</v>
      </c>
      <c r="F460" s="187"/>
      <c r="G460" s="293">
        <f t="shared" si="21"/>
        <v>0</v>
      </c>
      <c r="I460" s="246"/>
    </row>
    <row r="461" spans="1:9" ht="15">
      <c r="A461" s="269">
        <v>386</v>
      </c>
      <c r="B461" s="83" t="s">
        <v>406</v>
      </c>
      <c r="C461" s="151" t="s">
        <v>415</v>
      </c>
      <c r="D461" s="83" t="s">
        <v>1</v>
      </c>
      <c r="E461" s="106">
        <v>5</v>
      </c>
      <c r="F461" s="187"/>
      <c r="G461" s="293">
        <f t="shared" si="21"/>
        <v>0</v>
      </c>
      <c r="I461" s="246"/>
    </row>
    <row r="462" spans="1:9" ht="15">
      <c r="A462" s="269">
        <v>387</v>
      </c>
      <c r="B462" s="83" t="s">
        <v>406</v>
      </c>
      <c r="C462" s="151" t="s">
        <v>416</v>
      </c>
      <c r="D462" s="83" t="s">
        <v>1</v>
      </c>
      <c r="E462" s="106">
        <v>2</v>
      </c>
      <c r="F462" s="187"/>
      <c r="G462" s="293">
        <f t="shared" si="21"/>
        <v>0</v>
      </c>
      <c r="I462" s="246"/>
    </row>
    <row r="463" spans="1:9" ht="15">
      <c r="A463" s="269">
        <v>388</v>
      </c>
      <c r="B463" s="83" t="s">
        <v>406</v>
      </c>
      <c r="C463" s="151" t="s">
        <v>417</v>
      </c>
      <c r="D463" s="83" t="s">
        <v>1</v>
      </c>
      <c r="E463" s="106">
        <v>5</v>
      </c>
      <c r="F463" s="187"/>
      <c r="G463" s="293">
        <f t="shared" si="21"/>
        <v>0</v>
      </c>
      <c r="I463" s="246"/>
    </row>
    <row r="464" spans="1:9" ht="15">
      <c r="A464" s="269">
        <v>389</v>
      </c>
      <c r="B464" s="83" t="s">
        <v>406</v>
      </c>
      <c r="C464" s="151" t="s">
        <v>418</v>
      </c>
      <c r="D464" s="83" t="s">
        <v>1</v>
      </c>
      <c r="E464" s="106">
        <v>4</v>
      </c>
      <c r="F464" s="187"/>
      <c r="G464" s="293">
        <f t="shared" si="21"/>
        <v>0</v>
      </c>
      <c r="I464" s="246"/>
    </row>
    <row r="465" spans="1:9" ht="15">
      <c r="A465" s="269">
        <v>390</v>
      </c>
      <c r="B465" s="83" t="s">
        <v>406</v>
      </c>
      <c r="C465" s="151" t="s">
        <v>419</v>
      </c>
      <c r="D465" s="83" t="s">
        <v>1</v>
      </c>
      <c r="E465" s="106">
        <v>1</v>
      </c>
      <c r="F465" s="187"/>
      <c r="G465" s="293">
        <f t="shared" si="21"/>
        <v>0</v>
      </c>
      <c r="I465" s="246"/>
    </row>
    <row r="466" spans="1:9" ht="15">
      <c r="A466" s="269">
        <v>391</v>
      </c>
      <c r="B466" s="83" t="s">
        <v>406</v>
      </c>
      <c r="C466" s="151" t="s">
        <v>420</v>
      </c>
      <c r="D466" s="83" t="s">
        <v>1</v>
      </c>
      <c r="E466" s="106">
        <v>1</v>
      </c>
      <c r="F466" s="187"/>
      <c r="G466" s="293">
        <f t="shared" si="21"/>
        <v>0</v>
      </c>
      <c r="I466" s="246"/>
    </row>
    <row r="467" spans="1:9" ht="15">
      <c r="A467" s="269">
        <v>392</v>
      </c>
      <c r="B467" s="83" t="s">
        <v>406</v>
      </c>
      <c r="C467" s="151" t="s">
        <v>421</v>
      </c>
      <c r="D467" s="83" t="s">
        <v>1</v>
      </c>
      <c r="E467" s="106">
        <v>2</v>
      </c>
      <c r="F467" s="187"/>
      <c r="G467" s="293">
        <f t="shared" si="21"/>
        <v>0</v>
      </c>
      <c r="I467" s="246"/>
    </row>
    <row r="468" spans="1:9" ht="15">
      <c r="A468" s="269">
        <v>393</v>
      </c>
      <c r="B468" s="83" t="s">
        <v>406</v>
      </c>
      <c r="C468" s="151" t="s">
        <v>422</v>
      </c>
      <c r="D468" s="83" t="s">
        <v>1</v>
      </c>
      <c r="E468" s="106">
        <v>1</v>
      </c>
      <c r="F468" s="187"/>
      <c r="G468" s="293">
        <f t="shared" si="21"/>
        <v>0</v>
      </c>
      <c r="I468" s="246"/>
    </row>
    <row r="469" spans="1:9" ht="15">
      <c r="A469" s="269">
        <v>394</v>
      </c>
      <c r="B469" s="83" t="s">
        <v>406</v>
      </c>
      <c r="C469" s="151" t="s">
        <v>423</v>
      </c>
      <c r="D469" s="83" t="s">
        <v>1</v>
      </c>
      <c r="E469" s="106">
        <v>6</v>
      </c>
      <c r="F469" s="187"/>
      <c r="G469" s="293">
        <f t="shared" si="21"/>
        <v>0</v>
      </c>
      <c r="I469" s="246"/>
    </row>
    <row r="470" spans="1:9" ht="15">
      <c r="A470" s="269">
        <v>395</v>
      </c>
      <c r="B470" s="83" t="s">
        <v>406</v>
      </c>
      <c r="C470" s="151" t="s">
        <v>424</v>
      </c>
      <c r="D470" s="83" t="s">
        <v>1</v>
      </c>
      <c r="E470" s="106">
        <v>6</v>
      </c>
      <c r="F470" s="187"/>
      <c r="G470" s="293">
        <f t="shared" si="21"/>
        <v>0</v>
      </c>
      <c r="I470" s="246"/>
    </row>
    <row r="471" spans="1:9" ht="15">
      <c r="A471" s="269">
        <v>396</v>
      </c>
      <c r="B471" s="83" t="s">
        <v>406</v>
      </c>
      <c r="C471" s="151" t="s">
        <v>425</v>
      </c>
      <c r="D471" s="83" t="s">
        <v>1</v>
      </c>
      <c r="E471" s="106">
        <v>3</v>
      </c>
      <c r="F471" s="187"/>
      <c r="G471" s="293">
        <f t="shared" si="21"/>
        <v>0</v>
      </c>
      <c r="I471" s="246"/>
    </row>
    <row r="472" spans="1:9" ht="15">
      <c r="A472" s="269">
        <v>397</v>
      </c>
      <c r="B472" s="83" t="s">
        <v>406</v>
      </c>
      <c r="C472" s="151" t="s">
        <v>426</v>
      </c>
      <c r="D472" s="83" t="s">
        <v>1</v>
      </c>
      <c r="E472" s="106">
        <v>9</v>
      </c>
      <c r="F472" s="187"/>
      <c r="G472" s="293">
        <f t="shared" si="21"/>
        <v>0</v>
      </c>
      <c r="I472" s="246"/>
    </row>
    <row r="473" spans="1:9" ht="15">
      <c r="A473" s="269">
        <v>398</v>
      </c>
      <c r="B473" s="83" t="s">
        <v>406</v>
      </c>
      <c r="C473" s="151" t="s">
        <v>427</v>
      </c>
      <c r="D473" s="83" t="s">
        <v>1</v>
      </c>
      <c r="E473" s="106">
        <v>1</v>
      </c>
      <c r="F473" s="187"/>
      <c r="G473" s="293">
        <f t="shared" si="21"/>
        <v>0</v>
      </c>
      <c r="I473" s="246"/>
    </row>
    <row r="474" spans="1:9" ht="15">
      <c r="A474" s="269">
        <v>399</v>
      </c>
      <c r="B474" s="83" t="s">
        <v>406</v>
      </c>
      <c r="C474" s="151" t="s">
        <v>428</v>
      </c>
      <c r="D474" s="83" t="s">
        <v>1</v>
      </c>
      <c r="E474" s="106">
        <v>2</v>
      </c>
      <c r="F474" s="187"/>
      <c r="G474" s="293">
        <f t="shared" si="21"/>
        <v>0</v>
      </c>
      <c r="I474" s="246"/>
    </row>
    <row r="475" spans="1:9" ht="15">
      <c r="A475" s="269">
        <v>400</v>
      </c>
      <c r="B475" s="83" t="s">
        <v>406</v>
      </c>
      <c r="C475" s="151" t="s">
        <v>429</v>
      </c>
      <c r="D475" s="83" t="s">
        <v>1</v>
      </c>
      <c r="E475" s="106">
        <v>9</v>
      </c>
      <c r="F475" s="187"/>
      <c r="G475" s="293">
        <f t="shared" si="21"/>
        <v>0</v>
      </c>
      <c r="I475" s="246"/>
    </row>
    <row r="476" spans="1:9" ht="15">
      <c r="A476" s="269">
        <v>401</v>
      </c>
      <c r="B476" s="83" t="s">
        <v>406</v>
      </c>
      <c r="C476" s="151" t="s">
        <v>430</v>
      </c>
      <c r="D476" s="83" t="s">
        <v>1</v>
      </c>
      <c r="E476" s="106">
        <v>33</v>
      </c>
      <c r="F476" s="187"/>
      <c r="G476" s="293">
        <f t="shared" si="21"/>
        <v>0</v>
      </c>
      <c r="I476" s="246"/>
    </row>
    <row r="477" spans="1:9" ht="15">
      <c r="A477" s="269">
        <v>402</v>
      </c>
      <c r="B477" s="83" t="s">
        <v>406</v>
      </c>
      <c r="C477" s="151" t="s">
        <v>429</v>
      </c>
      <c r="D477" s="83" t="s">
        <v>1</v>
      </c>
      <c r="E477" s="106">
        <v>12</v>
      </c>
      <c r="F477" s="187"/>
      <c r="G477" s="293">
        <f t="shared" si="21"/>
        <v>0</v>
      </c>
      <c r="I477" s="246"/>
    </row>
    <row r="478" spans="1:9" ht="15">
      <c r="A478" s="269">
        <v>403</v>
      </c>
      <c r="B478" s="83" t="s">
        <v>406</v>
      </c>
      <c r="C478" s="151" t="s">
        <v>431</v>
      </c>
      <c r="D478" s="83" t="s">
        <v>1</v>
      </c>
      <c r="E478" s="106">
        <v>18</v>
      </c>
      <c r="F478" s="187"/>
      <c r="G478" s="293">
        <f t="shared" si="21"/>
        <v>0</v>
      </c>
      <c r="I478" s="246"/>
    </row>
    <row r="479" spans="1:9" ht="15">
      <c r="A479" s="269">
        <v>404</v>
      </c>
      <c r="B479" s="83" t="s">
        <v>406</v>
      </c>
      <c r="C479" s="151" t="s">
        <v>432</v>
      </c>
      <c r="D479" s="83" t="s">
        <v>1</v>
      </c>
      <c r="E479" s="106">
        <v>1</v>
      </c>
      <c r="F479" s="187"/>
      <c r="G479" s="293">
        <f t="shared" si="21"/>
        <v>0</v>
      </c>
      <c r="I479" s="246"/>
    </row>
    <row r="480" spans="1:9" ht="15">
      <c r="A480" s="269">
        <v>405</v>
      </c>
      <c r="B480" s="83" t="s">
        <v>406</v>
      </c>
      <c r="C480" s="151" t="s">
        <v>433</v>
      </c>
      <c r="D480" s="83" t="s">
        <v>1</v>
      </c>
      <c r="E480" s="106">
        <v>2</v>
      </c>
      <c r="F480" s="187"/>
      <c r="G480" s="293">
        <f t="shared" si="21"/>
        <v>0</v>
      </c>
      <c r="I480" s="246"/>
    </row>
    <row r="481" spans="1:9" ht="15">
      <c r="A481" s="269">
        <v>406</v>
      </c>
      <c r="B481" s="83" t="s">
        <v>406</v>
      </c>
      <c r="C481" s="151" t="s">
        <v>434</v>
      </c>
      <c r="D481" s="83" t="s">
        <v>1</v>
      </c>
      <c r="E481" s="106">
        <v>7</v>
      </c>
      <c r="F481" s="187"/>
      <c r="G481" s="293">
        <f t="shared" si="21"/>
        <v>0</v>
      </c>
      <c r="I481" s="246"/>
    </row>
    <row r="482" spans="1:9" ht="15">
      <c r="A482" s="269">
        <v>407</v>
      </c>
      <c r="B482" s="83" t="s">
        <v>406</v>
      </c>
      <c r="C482" s="151" t="s">
        <v>435</v>
      </c>
      <c r="D482" s="83" t="s">
        <v>1</v>
      </c>
      <c r="E482" s="106">
        <v>5</v>
      </c>
      <c r="F482" s="187"/>
      <c r="G482" s="293">
        <f t="shared" si="21"/>
        <v>0</v>
      </c>
      <c r="I482" s="246"/>
    </row>
    <row r="483" spans="1:9" ht="15">
      <c r="A483" s="269">
        <v>408</v>
      </c>
      <c r="B483" s="83" t="s">
        <v>406</v>
      </c>
      <c r="C483" s="151" t="s">
        <v>436</v>
      </c>
      <c r="D483" s="83" t="s">
        <v>1</v>
      </c>
      <c r="E483" s="106">
        <v>8</v>
      </c>
      <c r="F483" s="187"/>
      <c r="G483" s="293">
        <f t="shared" si="21"/>
        <v>0</v>
      </c>
      <c r="I483" s="246"/>
    </row>
    <row r="484" spans="1:9" ht="25.5">
      <c r="A484" s="269">
        <v>409</v>
      </c>
      <c r="B484" s="83" t="s">
        <v>437</v>
      </c>
      <c r="C484" s="151" t="s">
        <v>438</v>
      </c>
      <c r="D484" s="83" t="s">
        <v>0</v>
      </c>
      <c r="E484" s="106">
        <v>69.72</v>
      </c>
      <c r="F484" s="187"/>
      <c r="G484" s="293">
        <f t="shared" si="21"/>
        <v>0</v>
      </c>
      <c r="I484" s="246"/>
    </row>
    <row r="485" spans="1:9" ht="25.5">
      <c r="A485" s="269">
        <v>410</v>
      </c>
      <c r="B485" s="83" t="s">
        <v>437</v>
      </c>
      <c r="C485" s="151" t="s">
        <v>439</v>
      </c>
      <c r="D485" s="83" t="s">
        <v>0</v>
      </c>
      <c r="E485" s="106">
        <v>66.12</v>
      </c>
      <c r="F485" s="187"/>
      <c r="G485" s="293">
        <f t="shared" si="21"/>
        <v>0</v>
      </c>
      <c r="I485" s="246"/>
    </row>
    <row r="486" spans="1:9" ht="25.5">
      <c r="A486" s="269">
        <v>411</v>
      </c>
      <c r="B486" s="83" t="s">
        <v>437</v>
      </c>
      <c r="C486" s="151" t="s">
        <v>440</v>
      </c>
      <c r="D486" s="83" t="s">
        <v>0</v>
      </c>
      <c r="E486" s="106">
        <v>14.85</v>
      </c>
      <c r="F486" s="187"/>
      <c r="G486" s="293">
        <f t="shared" si="21"/>
        <v>0</v>
      </c>
      <c r="I486" s="246"/>
    </row>
    <row r="487" spans="1:9" ht="25.5">
      <c r="A487" s="269">
        <v>412</v>
      </c>
      <c r="B487" s="83" t="s">
        <v>437</v>
      </c>
      <c r="C487" s="151" t="s">
        <v>441</v>
      </c>
      <c r="D487" s="83" t="s">
        <v>0</v>
      </c>
      <c r="E487" s="106">
        <v>5.88</v>
      </c>
      <c r="F487" s="187"/>
      <c r="G487" s="293">
        <f t="shared" si="21"/>
        <v>0</v>
      </c>
      <c r="I487" s="246"/>
    </row>
    <row r="488" spans="1:9" ht="25.5">
      <c r="A488" s="269">
        <v>413</v>
      </c>
      <c r="B488" s="83" t="s">
        <v>437</v>
      </c>
      <c r="C488" s="151" t="s">
        <v>442</v>
      </c>
      <c r="D488" s="83" t="s">
        <v>0</v>
      </c>
      <c r="E488" s="106">
        <v>51.312</v>
      </c>
      <c r="F488" s="187"/>
      <c r="G488" s="293">
        <f t="shared" si="21"/>
        <v>0</v>
      </c>
      <c r="I488" s="246"/>
    </row>
    <row r="489" spans="1:9" ht="25.5">
      <c r="A489" s="269">
        <v>414</v>
      </c>
      <c r="B489" s="83" t="s">
        <v>437</v>
      </c>
      <c r="C489" s="151" t="s">
        <v>443</v>
      </c>
      <c r="D489" s="83" t="s">
        <v>0</v>
      </c>
      <c r="E489" s="106">
        <v>57.96</v>
      </c>
      <c r="F489" s="187"/>
      <c r="G489" s="293">
        <f t="shared" si="21"/>
        <v>0</v>
      </c>
      <c r="I489" s="246"/>
    </row>
    <row r="490" spans="1:9" ht="25.5">
      <c r="A490" s="269">
        <v>415</v>
      </c>
      <c r="B490" s="83" t="s">
        <v>437</v>
      </c>
      <c r="C490" s="151" t="s">
        <v>444</v>
      </c>
      <c r="D490" s="83" t="s">
        <v>0</v>
      </c>
      <c r="E490" s="106">
        <v>139.44</v>
      </c>
      <c r="F490" s="187"/>
      <c r="G490" s="293">
        <f t="shared" si="21"/>
        <v>0</v>
      </c>
      <c r="I490" s="246"/>
    </row>
    <row r="491" spans="1:9" ht="25.5">
      <c r="A491" s="269">
        <v>416</v>
      </c>
      <c r="B491" s="83" t="s">
        <v>437</v>
      </c>
      <c r="C491" s="151" t="s">
        <v>445</v>
      </c>
      <c r="D491" s="83" t="s">
        <v>0</v>
      </c>
      <c r="E491" s="106">
        <v>90.816</v>
      </c>
      <c r="F491" s="187"/>
      <c r="G491" s="293">
        <f t="shared" si="21"/>
        <v>0</v>
      </c>
      <c r="I491" s="246"/>
    </row>
    <row r="492" spans="1:9" ht="25.5">
      <c r="A492" s="269">
        <v>417</v>
      </c>
      <c r="B492" s="83" t="s">
        <v>437</v>
      </c>
      <c r="C492" s="151" t="s">
        <v>446</v>
      </c>
      <c r="D492" s="83" t="s">
        <v>0</v>
      </c>
      <c r="E492" s="106">
        <v>209.328</v>
      </c>
      <c r="F492" s="187"/>
      <c r="G492" s="293">
        <f t="shared" si="21"/>
        <v>0</v>
      </c>
      <c r="I492" s="246"/>
    </row>
    <row r="493" spans="1:9" ht="25.5">
      <c r="A493" s="269">
        <v>418</v>
      </c>
      <c r="B493" s="83" t="s">
        <v>437</v>
      </c>
      <c r="C493" s="151" t="s">
        <v>447</v>
      </c>
      <c r="D493" s="83" t="s">
        <v>0</v>
      </c>
      <c r="E493" s="106">
        <v>131.09</v>
      </c>
      <c r="F493" s="187"/>
      <c r="G493" s="293">
        <f t="shared" si="21"/>
        <v>0</v>
      </c>
      <c r="I493" s="246"/>
    </row>
    <row r="494" spans="1:9" ht="25.5">
      <c r="A494" s="269">
        <v>419</v>
      </c>
      <c r="B494" s="83" t="s">
        <v>437</v>
      </c>
      <c r="C494" s="151" t="s">
        <v>448</v>
      </c>
      <c r="D494" s="83" t="s">
        <v>0</v>
      </c>
      <c r="E494" s="106">
        <v>636</v>
      </c>
      <c r="F494" s="187"/>
      <c r="G494" s="293">
        <f t="shared" si="21"/>
        <v>0</v>
      </c>
      <c r="I494" s="246"/>
    </row>
    <row r="495" spans="1:9" ht="25.5">
      <c r="A495" s="269">
        <v>420</v>
      </c>
      <c r="B495" s="83" t="s">
        <v>437</v>
      </c>
      <c r="C495" s="151" t="s">
        <v>449</v>
      </c>
      <c r="D495" s="83" t="s">
        <v>0</v>
      </c>
      <c r="E495" s="106">
        <v>189</v>
      </c>
      <c r="F495" s="187"/>
      <c r="G495" s="293">
        <f t="shared" si="21"/>
        <v>0</v>
      </c>
      <c r="I495" s="246"/>
    </row>
    <row r="496" spans="1:9" ht="25.5">
      <c r="A496" s="269">
        <v>421</v>
      </c>
      <c r="B496" s="83" t="s">
        <v>437</v>
      </c>
      <c r="C496" s="151" t="s">
        <v>450</v>
      </c>
      <c r="D496" s="83" t="s">
        <v>0</v>
      </c>
      <c r="E496" s="106">
        <v>156</v>
      </c>
      <c r="F496" s="187"/>
      <c r="G496" s="293">
        <f t="shared" si="21"/>
        <v>0</v>
      </c>
      <c r="I496" s="246"/>
    </row>
    <row r="497" spans="1:9" ht="25.5">
      <c r="A497" s="269">
        <v>422</v>
      </c>
      <c r="B497" s="83" t="s">
        <v>437</v>
      </c>
      <c r="C497" s="151" t="s">
        <v>451</v>
      </c>
      <c r="D497" s="83" t="s">
        <v>0</v>
      </c>
      <c r="E497" s="106">
        <v>17.5</v>
      </c>
      <c r="F497" s="187"/>
      <c r="G497" s="293">
        <f t="shared" si="21"/>
        <v>0</v>
      </c>
      <c r="I497" s="246"/>
    </row>
    <row r="498" spans="1:9" ht="25.5">
      <c r="A498" s="269">
        <v>423</v>
      </c>
      <c r="B498" s="83" t="s">
        <v>437</v>
      </c>
      <c r="C498" s="151" t="s">
        <v>452</v>
      </c>
      <c r="D498" s="83" t="s">
        <v>0</v>
      </c>
      <c r="E498" s="106">
        <v>76.369</v>
      </c>
      <c r="F498" s="187"/>
      <c r="G498" s="293">
        <f t="shared" si="21"/>
        <v>0</v>
      </c>
      <c r="I498" s="246"/>
    </row>
    <row r="499" spans="1:9" ht="25.5">
      <c r="A499" s="269">
        <v>424</v>
      </c>
      <c r="B499" s="83" t="s">
        <v>437</v>
      </c>
      <c r="C499" s="151" t="s">
        <v>453</v>
      </c>
      <c r="D499" s="83" t="s">
        <v>0</v>
      </c>
      <c r="E499" s="106">
        <v>2.04</v>
      </c>
      <c r="F499" s="187"/>
      <c r="G499" s="293">
        <f t="shared" si="21"/>
        <v>0</v>
      </c>
      <c r="I499" s="246"/>
    </row>
    <row r="500" spans="1:9" ht="25.5">
      <c r="A500" s="269">
        <v>425</v>
      </c>
      <c r="B500" s="83" t="s">
        <v>437</v>
      </c>
      <c r="C500" s="151" t="s">
        <v>454</v>
      </c>
      <c r="D500" s="83" t="s">
        <v>0</v>
      </c>
      <c r="E500" s="106">
        <v>11.22</v>
      </c>
      <c r="F500" s="187"/>
      <c r="G500" s="293">
        <f t="shared" si="21"/>
        <v>0</v>
      </c>
      <c r="I500" s="246"/>
    </row>
    <row r="501" spans="1:9" ht="25.5">
      <c r="A501" s="269">
        <v>426</v>
      </c>
      <c r="B501" s="83" t="s">
        <v>437</v>
      </c>
      <c r="C501" s="151" t="s">
        <v>455</v>
      </c>
      <c r="D501" s="83" t="s">
        <v>0</v>
      </c>
      <c r="E501" s="106">
        <v>2.88</v>
      </c>
      <c r="F501" s="187"/>
      <c r="G501" s="293">
        <f t="shared" si="21"/>
        <v>0</v>
      </c>
      <c r="I501" s="246"/>
    </row>
    <row r="502" spans="1:9" ht="25.5">
      <c r="A502" s="269">
        <v>427</v>
      </c>
      <c r="B502" s="83" t="s">
        <v>437</v>
      </c>
      <c r="C502" s="151" t="s">
        <v>456</v>
      </c>
      <c r="D502" s="83" t="s">
        <v>0</v>
      </c>
      <c r="E502" s="106">
        <v>67.26</v>
      </c>
      <c r="F502" s="187"/>
      <c r="G502" s="293">
        <f t="shared" si="21"/>
        <v>0</v>
      </c>
      <c r="I502" s="246"/>
    </row>
    <row r="503" spans="1:9" ht="25.5">
      <c r="A503" s="269">
        <v>428</v>
      </c>
      <c r="B503" s="83" t="s">
        <v>437</v>
      </c>
      <c r="C503" s="151" t="s">
        <v>457</v>
      </c>
      <c r="D503" s="83" t="s">
        <v>0</v>
      </c>
      <c r="E503" s="106">
        <v>47.574</v>
      </c>
      <c r="F503" s="187"/>
      <c r="G503" s="293">
        <f t="shared" si="21"/>
        <v>0</v>
      </c>
      <c r="I503" s="246"/>
    </row>
    <row r="504" spans="1:9" ht="15" customHeight="1">
      <c r="A504" s="317" t="s">
        <v>458</v>
      </c>
      <c r="B504" s="318"/>
      <c r="C504" s="318"/>
      <c r="D504" s="318"/>
      <c r="E504" s="318"/>
      <c r="F504" s="319"/>
      <c r="G504" s="54">
        <f>SUM(G505:G508)</f>
        <v>0</v>
      </c>
      <c r="I504" s="246"/>
    </row>
    <row r="505" spans="1:9" ht="38.25">
      <c r="A505" s="269">
        <v>429</v>
      </c>
      <c r="B505" s="83" t="s">
        <v>1186</v>
      </c>
      <c r="C505" s="155" t="s">
        <v>459</v>
      </c>
      <c r="D505" s="83" t="s">
        <v>0</v>
      </c>
      <c r="E505" s="106">
        <v>1042</v>
      </c>
      <c r="F505" s="187"/>
      <c r="G505" s="293">
        <f t="shared" si="21"/>
        <v>0</v>
      </c>
      <c r="I505" s="246"/>
    </row>
    <row r="506" spans="1:9" ht="25.5">
      <c r="A506" s="269">
        <v>430</v>
      </c>
      <c r="B506" s="83" t="s">
        <v>406</v>
      </c>
      <c r="C506" s="151" t="s">
        <v>460</v>
      </c>
      <c r="D506" s="83" t="s">
        <v>1</v>
      </c>
      <c r="E506" s="106">
        <v>25</v>
      </c>
      <c r="F506" s="187"/>
      <c r="G506" s="293">
        <f t="shared" si="21"/>
        <v>0</v>
      </c>
      <c r="I506" s="246"/>
    </row>
    <row r="507" spans="1:9" ht="15">
      <c r="A507" s="269">
        <v>431</v>
      </c>
      <c r="B507" s="83"/>
      <c r="C507" s="290" t="s">
        <v>1862</v>
      </c>
      <c r="D507" s="291" t="s">
        <v>1861</v>
      </c>
      <c r="E507" s="292">
        <v>210</v>
      </c>
      <c r="F507" s="187"/>
      <c r="G507" s="293">
        <f t="shared" si="21"/>
        <v>0</v>
      </c>
      <c r="I507" s="246"/>
    </row>
    <row r="508" spans="1:9" ht="15">
      <c r="A508" s="269">
        <v>432</v>
      </c>
      <c r="B508" s="83"/>
      <c r="C508" s="290" t="s">
        <v>1863</v>
      </c>
      <c r="D508" s="291" t="s">
        <v>1861</v>
      </c>
      <c r="E508" s="292">
        <v>90</v>
      </c>
      <c r="F508" s="187"/>
      <c r="G508" s="293">
        <f t="shared" si="21"/>
        <v>0</v>
      </c>
      <c r="I508" s="246"/>
    </row>
    <row r="509" spans="1:9" ht="15.75" customHeight="1" thickBot="1">
      <c r="A509" s="408" t="s">
        <v>3</v>
      </c>
      <c r="B509" s="409"/>
      <c r="C509" s="409"/>
      <c r="D509" s="409"/>
      <c r="E509" s="409"/>
      <c r="F509" s="410"/>
      <c r="G509" s="231">
        <f>G156</f>
        <v>0</v>
      </c>
      <c r="I509" s="246"/>
    </row>
    <row r="510" spans="1:9" ht="15.75" thickBot="1">
      <c r="A510" s="312" t="s">
        <v>261</v>
      </c>
      <c r="B510" s="417"/>
      <c r="C510" s="417"/>
      <c r="D510" s="417"/>
      <c r="E510" s="417"/>
      <c r="F510" s="418"/>
      <c r="G510" s="222">
        <f>G511+G582+G692</f>
        <v>0</v>
      </c>
      <c r="I510" s="246"/>
    </row>
    <row r="511" spans="1:9" ht="15">
      <c r="A511" s="433" t="s">
        <v>1191</v>
      </c>
      <c r="B511" s="434"/>
      <c r="C511" s="434"/>
      <c r="D511" s="434"/>
      <c r="E511" s="434"/>
      <c r="F511" s="435"/>
      <c r="G511" s="138">
        <f>G512+G518+G539+G547+G558+G566+G571</f>
        <v>0</v>
      </c>
      <c r="I511" s="246"/>
    </row>
    <row r="512" spans="1:9" ht="15" customHeight="1">
      <c r="A512" s="320" t="s">
        <v>22</v>
      </c>
      <c r="B512" s="321"/>
      <c r="C512" s="321"/>
      <c r="D512" s="321"/>
      <c r="E512" s="321"/>
      <c r="F512" s="322"/>
      <c r="G512" s="63">
        <f>SUM(G513:G517)</f>
        <v>0</v>
      </c>
      <c r="I512" s="246"/>
    </row>
    <row r="513" spans="1:9" ht="15">
      <c r="A513" s="269">
        <v>433</v>
      </c>
      <c r="B513" s="61" t="s">
        <v>114</v>
      </c>
      <c r="C513" s="64" t="s">
        <v>115</v>
      </c>
      <c r="D513" s="61" t="s">
        <v>0</v>
      </c>
      <c r="E513" s="107">
        <v>108.539</v>
      </c>
      <c r="F513" s="192"/>
      <c r="G513" s="293">
        <f>E513*F513</f>
        <v>0</v>
      </c>
      <c r="I513" s="246"/>
    </row>
    <row r="514" spans="1:9" ht="25.5">
      <c r="A514" s="269">
        <v>434</v>
      </c>
      <c r="B514" s="61" t="s">
        <v>114</v>
      </c>
      <c r="C514" s="64" t="s">
        <v>116</v>
      </c>
      <c r="D514" s="61" t="s">
        <v>4</v>
      </c>
      <c r="E514" s="107">
        <v>43.42</v>
      </c>
      <c r="F514" s="192"/>
      <c r="G514" s="293">
        <f>E514*F514</f>
        <v>0</v>
      </c>
      <c r="I514" s="246"/>
    </row>
    <row r="515" spans="1:9" ht="25.5">
      <c r="A515" s="269">
        <v>435</v>
      </c>
      <c r="B515" s="61" t="s">
        <v>114</v>
      </c>
      <c r="C515" s="64" t="s">
        <v>117</v>
      </c>
      <c r="D515" s="61" t="s">
        <v>4</v>
      </c>
      <c r="E515" s="107">
        <v>45.54</v>
      </c>
      <c r="F515" s="192"/>
      <c r="G515" s="293">
        <f>E515*F515</f>
        <v>0</v>
      </c>
      <c r="I515" s="246"/>
    </row>
    <row r="516" spans="1:9" ht="15">
      <c r="A516" s="269">
        <v>436</v>
      </c>
      <c r="B516" s="61" t="s">
        <v>118</v>
      </c>
      <c r="C516" s="64" t="s">
        <v>119</v>
      </c>
      <c r="D516" s="61" t="s">
        <v>4</v>
      </c>
      <c r="E516" s="107">
        <v>3.25</v>
      </c>
      <c r="F516" s="192"/>
      <c r="G516" s="293">
        <f>E516*F516</f>
        <v>0</v>
      </c>
      <c r="I516" s="246"/>
    </row>
    <row r="517" spans="1:9" ht="15">
      <c r="A517" s="269">
        <v>437</v>
      </c>
      <c r="B517" s="61" t="s">
        <v>114</v>
      </c>
      <c r="C517" s="64" t="s">
        <v>120</v>
      </c>
      <c r="D517" s="61" t="s">
        <v>4</v>
      </c>
      <c r="E517" s="107">
        <v>29.27</v>
      </c>
      <c r="F517" s="192"/>
      <c r="G517" s="293">
        <f>E517*F517</f>
        <v>0</v>
      </c>
      <c r="I517" s="246"/>
    </row>
    <row r="518" spans="1:9" ht="15" customHeight="1">
      <c r="A518" s="320" t="s">
        <v>121</v>
      </c>
      <c r="B518" s="321"/>
      <c r="C518" s="321"/>
      <c r="D518" s="321"/>
      <c r="E518" s="321"/>
      <c r="F518" s="322"/>
      <c r="G518" s="63">
        <f>SUM(G519:G538)</f>
        <v>0</v>
      </c>
      <c r="I518" s="246"/>
    </row>
    <row r="519" spans="1:9" ht="15">
      <c r="A519" s="269">
        <v>438</v>
      </c>
      <c r="B519" s="61" t="s">
        <v>122</v>
      </c>
      <c r="C519" s="64" t="s">
        <v>123</v>
      </c>
      <c r="D519" s="61" t="s">
        <v>4</v>
      </c>
      <c r="E519" s="107">
        <v>9.49</v>
      </c>
      <c r="F519" s="192"/>
      <c r="G519" s="293">
        <f aca="true" t="shared" si="22" ref="G519:G538">E519*F519</f>
        <v>0</v>
      </c>
      <c r="I519" s="246"/>
    </row>
    <row r="520" spans="1:9" ht="15">
      <c r="A520" s="269">
        <v>439</v>
      </c>
      <c r="B520" s="61" t="s">
        <v>124</v>
      </c>
      <c r="C520" s="64" t="s">
        <v>125</v>
      </c>
      <c r="D520" s="61" t="s">
        <v>126</v>
      </c>
      <c r="E520" s="107">
        <v>0.76</v>
      </c>
      <c r="F520" s="192"/>
      <c r="G520" s="293">
        <f t="shared" si="22"/>
        <v>0</v>
      </c>
      <c r="I520" s="246"/>
    </row>
    <row r="521" spans="1:9" ht="15">
      <c r="A521" s="269">
        <v>440</v>
      </c>
      <c r="B521" s="61" t="s">
        <v>127</v>
      </c>
      <c r="C521" s="64" t="s">
        <v>128</v>
      </c>
      <c r="D521" s="61" t="s">
        <v>4</v>
      </c>
      <c r="E521" s="107">
        <v>6.158</v>
      </c>
      <c r="F521" s="192"/>
      <c r="G521" s="293">
        <f t="shared" si="22"/>
        <v>0</v>
      </c>
      <c r="I521" s="246"/>
    </row>
    <row r="522" spans="1:9" ht="15">
      <c r="A522" s="269">
        <v>441</v>
      </c>
      <c r="B522" s="61" t="s">
        <v>127</v>
      </c>
      <c r="C522" s="64" t="s">
        <v>129</v>
      </c>
      <c r="D522" s="61" t="s">
        <v>4</v>
      </c>
      <c r="E522" s="107">
        <v>1.517</v>
      </c>
      <c r="F522" s="192"/>
      <c r="G522" s="293">
        <f t="shared" si="22"/>
        <v>0</v>
      </c>
      <c r="I522" s="246"/>
    </row>
    <row r="523" spans="1:9" ht="15">
      <c r="A523" s="269">
        <v>442</v>
      </c>
      <c r="B523" s="61" t="s">
        <v>127</v>
      </c>
      <c r="C523" s="64" t="s">
        <v>130</v>
      </c>
      <c r="D523" s="61" t="s">
        <v>0</v>
      </c>
      <c r="E523" s="107">
        <v>46.31</v>
      </c>
      <c r="F523" s="192"/>
      <c r="G523" s="293">
        <f t="shared" si="22"/>
        <v>0</v>
      </c>
      <c r="I523" s="246"/>
    </row>
    <row r="524" spans="1:9" ht="15">
      <c r="A524" s="269">
        <v>443</v>
      </c>
      <c r="B524" s="61" t="s">
        <v>127</v>
      </c>
      <c r="C524" s="64" t="s">
        <v>131</v>
      </c>
      <c r="D524" s="61" t="s">
        <v>0</v>
      </c>
      <c r="E524" s="107">
        <v>37.66</v>
      </c>
      <c r="F524" s="192"/>
      <c r="G524" s="293">
        <f t="shared" si="22"/>
        <v>0</v>
      </c>
      <c r="I524" s="246"/>
    </row>
    <row r="525" spans="1:9" ht="15">
      <c r="A525" s="269">
        <v>444</v>
      </c>
      <c r="B525" s="61" t="s">
        <v>127</v>
      </c>
      <c r="C525" s="64" t="s">
        <v>130</v>
      </c>
      <c r="D525" s="61" t="s">
        <v>0</v>
      </c>
      <c r="E525" s="107">
        <v>10.04</v>
      </c>
      <c r="F525" s="192"/>
      <c r="G525" s="293">
        <f t="shared" si="22"/>
        <v>0</v>
      </c>
      <c r="I525" s="246"/>
    </row>
    <row r="526" spans="1:9" ht="15">
      <c r="A526" s="269">
        <v>445</v>
      </c>
      <c r="B526" s="61" t="s">
        <v>122</v>
      </c>
      <c r="C526" s="64" t="s">
        <v>132</v>
      </c>
      <c r="D526" s="61" t="s">
        <v>0</v>
      </c>
      <c r="E526" s="107">
        <v>101.04</v>
      </c>
      <c r="F526" s="192"/>
      <c r="G526" s="293">
        <f t="shared" si="22"/>
        <v>0</v>
      </c>
      <c r="I526" s="246"/>
    </row>
    <row r="527" spans="1:9" ht="15">
      <c r="A527" s="269">
        <v>446</v>
      </c>
      <c r="B527" s="61" t="s">
        <v>124</v>
      </c>
      <c r="C527" s="64" t="s">
        <v>125</v>
      </c>
      <c r="D527" s="61" t="s">
        <v>126</v>
      </c>
      <c r="E527" s="107">
        <v>1.82</v>
      </c>
      <c r="F527" s="192"/>
      <c r="G527" s="293">
        <f t="shared" si="22"/>
        <v>0</v>
      </c>
      <c r="I527" s="246"/>
    </row>
    <row r="528" spans="1:9" ht="15">
      <c r="A528" s="269">
        <v>447</v>
      </c>
      <c r="B528" s="61" t="s">
        <v>122</v>
      </c>
      <c r="C528" s="64" t="s">
        <v>133</v>
      </c>
      <c r="D528" s="61" t="s">
        <v>4</v>
      </c>
      <c r="E528" s="107">
        <v>2.5</v>
      </c>
      <c r="F528" s="192"/>
      <c r="G528" s="293">
        <f t="shared" si="22"/>
        <v>0</v>
      </c>
      <c r="I528" s="246"/>
    </row>
    <row r="529" spans="1:9" ht="15">
      <c r="A529" s="269">
        <v>448</v>
      </c>
      <c r="B529" s="61" t="s">
        <v>124</v>
      </c>
      <c r="C529" s="64" t="s">
        <v>134</v>
      </c>
      <c r="D529" s="61" t="s">
        <v>126</v>
      </c>
      <c r="E529" s="107">
        <v>0.55</v>
      </c>
      <c r="F529" s="192"/>
      <c r="G529" s="293">
        <f t="shared" si="22"/>
        <v>0</v>
      </c>
      <c r="I529" s="246"/>
    </row>
    <row r="530" spans="1:9" ht="15">
      <c r="A530" s="269">
        <v>449</v>
      </c>
      <c r="B530" s="61" t="s">
        <v>122</v>
      </c>
      <c r="C530" s="64" t="s">
        <v>135</v>
      </c>
      <c r="D530" s="61" t="s">
        <v>4</v>
      </c>
      <c r="E530" s="107">
        <v>0.1</v>
      </c>
      <c r="F530" s="192"/>
      <c r="G530" s="293">
        <f t="shared" si="22"/>
        <v>0</v>
      </c>
      <c r="I530" s="246"/>
    </row>
    <row r="531" spans="1:9" ht="15">
      <c r="A531" s="269">
        <v>450</v>
      </c>
      <c r="B531" s="61" t="s">
        <v>124</v>
      </c>
      <c r="C531" s="64" t="s">
        <v>136</v>
      </c>
      <c r="D531" s="61" t="s">
        <v>126</v>
      </c>
      <c r="E531" s="107">
        <v>0.02</v>
      </c>
      <c r="F531" s="192"/>
      <c r="G531" s="293">
        <f t="shared" si="22"/>
        <v>0</v>
      </c>
      <c r="I531" s="246"/>
    </row>
    <row r="532" spans="1:9" ht="15">
      <c r="A532" s="269">
        <v>451</v>
      </c>
      <c r="B532" s="61" t="s">
        <v>122</v>
      </c>
      <c r="C532" s="64" t="s">
        <v>137</v>
      </c>
      <c r="D532" s="61" t="s">
        <v>126</v>
      </c>
      <c r="E532" s="107">
        <v>0.031</v>
      </c>
      <c r="F532" s="192"/>
      <c r="G532" s="293">
        <f t="shared" si="22"/>
        <v>0</v>
      </c>
      <c r="I532" s="246"/>
    </row>
    <row r="533" spans="1:9" ht="15">
      <c r="A533" s="269">
        <v>452</v>
      </c>
      <c r="B533" s="61" t="s">
        <v>122</v>
      </c>
      <c r="C533" s="64" t="s">
        <v>138</v>
      </c>
      <c r="D533" s="61" t="s">
        <v>2</v>
      </c>
      <c r="E533" s="107">
        <v>23.52</v>
      </c>
      <c r="F533" s="192"/>
      <c r="G533" s="293">
        <f t="shared" si="22"/>
        <v>0</v>
      </c>
      <c r="I533" s="246"/>
    </row>
    <row r="534" spans="1:9" ht="15">
      <c r="A534" s="269">
        <v>453</v>
      </c>
      <c r="B534" s="61" t="s">
        <v>122</v>
      </c>
      <c r="C534" s="64" t="s">
        <v>139</v>
      </c>
      <c r="D534" s="61" t="s">
        <v>2</v>
      </c>
      <c r="E534" s="107">
        <v>14</v>
      </c>
      <c r="F534" s="192"/>
      <c r="G534" s="293">
        <f t="shared" si="22"/>
        <v>0</v>
      </c>
      <c r="I534" s="246"/>
    </row>
    <row r="535" spans="1:9" ht="15">
      <c r="A535" s="269">
        <v>454</v>
      </c>
      <c r="B535" s="61" t="s">
        <v>122</v>
      </c>
      <c r="C535" s="64" t="s">
        <v>140</v>
      </c>
      <c r="D535" s="61" t="s">
        <v>2</v>
      </c>
      <c r="E535" s="107">
        <v>26.11</v>
      </c>
      <c r="F535" s="192"/>
      <c r="G535" s="293">
        <f t="shared" si="22"/>
        <v>0</v>
      </c>
      <c r="I535" s="246"/>
    </row>
    <row r="536" spans="1:9" ht="15">
      <c r="A536" s="269">
        <v>455</v>
      </c>
      <c r="B536" s="61" t="s">
        <v>122</v>
      </c>
      <c r="C536" s="64" t="s">
        <v>141</v>
      </c>
      <c r="D536" s="61" t="s">
        <v>2</v>
      </c>
      <c r="E536" s="107">
        <v>2.38</v>
      </c>
      <c r="F536" s="192"/>
      <c r="G536" s="293">
        <f t="shared" si="22"/>
        <v>0</v>
      </c>
      <c r="I536" s="246"/>
    </row>
    <row r="537" spans="1:9" ht="15">
      <c r="A537" s="269">
        <v>456</v>
      </c>
      <c r="B537" s="61" t="s">
        <v>122</v>
      </c>
      <c r="C537" s="64" t="s">
        <v>142</v>
      </c>
      <c r="D537" s="61" t="s">
        <v>2</v>
      </c>
      <c r="E537" s="107">
        <v>16.69</v>
      </c>
      <c r="F537" s="192"/>
      <c r="G537" s="293">
        <f t="shared" si="22"/>
        <v>0</v>
      </c>
      <c r="I537" s="246"/>
    </row>
    <row r="538" spans="1:9" ht="15">
      <c r="A538" s="269">
        <v>457</v>
      </c>
      <c r="B538" s="61" t="s">
        <v>122</v>
      </c>
      <c r="C538" s="64" t="s">
        <v>143</v>
      </c>
      <c r="D538" s="61" t="s">
        <v>2</v>
      </c>
      <c r="E538" s="107">
        <v>45.18</v>
      </c>
      <c r="F538" s="192"/>
      <c r="G538" s="293">
        <f t="shared" si="22"/>
        <v>0</v>
      </c>
      <c r="I538" s="246"/>
    </row>
    <row r="539" spans="1:9" ht="15" customHeight="1">
      <c r="A539" s="320" t="s">
        <v>144</v>
      </c>
      <c r="B539" s="321"/>
      <c r="C539" s="321"/>
      <c r="D539" s="321"/>
      <c r="E539" s="321"/>
      <c r="F539" s="322"/>
      <c r="G539" s="63">
        <f>SUM(G540:G546)</f>
        <v>0</v>
      </c>
      <c r="I539" s="246"/>
    </row>
    <row r="540" spans="1:9" ht="15">
      <c r="A540" s="269">
        <v>458</v>
      </c>
      <c r="B540" s="61" t="s">
        <v>118</v>
      </c>
      <c r="C540" s="64" t="s">
        <v>145</v>
      </c>
      <c r="D540" s="61" t="s">
        <v>4</v>
      </c>
      <c r="E540" s="107">
        <v>16.83</v>
      </c>
      <c r="F540" s="192"/>
      <c r="G540" s="293">
        <f aca="true" t="shared" si="23" ref="G540:G546">E540*F540</f>
        <v>0</v>
      </c>
      <c r="I540" s="246"/>
    </row>
    <row r="541" spans="1:9" ht="15">
      <c r="A541" s="269">
        <v>459</v>
      </c>
      <c r="B541" s="61" t="s">
        <v>118</v>
      </c>
      <c r="C541" s="64" t="s">
        <v>146</v>
      </c>
      <c r="D541" s="61" t="s">
        <v>4</v>
      </c>
      <c r="E541" s="107">
        <v>13.47</v>
      </c>
      <c r="F541" s="192"/>
      <c r="G541" s="293">
        <f t="shared" si="23"/>
        <v>0</v>
      </c>
      <c r="I541" s="246"/>
    </row>
    <row r="542" spans="1:9" ht="15">
      <c r="A542" s="269">
        <v>460</v>
      </c>
      <c r="B542" s="61" t="s">
        <v>147</v>
      </c>
      <c r="C542" s="64" t="s">
        <v>148</v>
      </c>
      <c r="D542" s="61" t="s">
        <v>0</v>
      </c>
      <c r="E542" s="107">
        <v>84.17</v>
      </c>
      <c r="F542" s="192"/>
      <c r="G542" s="293">
        <f t="shared" si="23"/>
        <v>0</v>
      </c>
      <c r="I542" s="246"/>
    </row>
    <row r="543" spans="1:9" ht="15">
      <c r="A543" s="269">
        <v>461</v>
      </c>
      <c r="B543" s="61" t="s">
        <v>149</v>
      </c>
      <c r="C543" s="64" t="s">
        <v>150</v>
      </c>
      <c r="D543" s="61" t="s">
        <v>0</v>
      </c>
      <c r="E543" s="107">
        <v>84.17</v>
      </c>
      <c r="F543" s="192"/>
      <c r="G543" s="293">
        <f t="shared" si="23"/>
        <v>0</v>
      </c>
      <c r="I543" s="246"/>
    </row>
    <row r="544" spans="1:9" ht="15">
      <c r="A544" s="269">
        <v>462</v>
      </c>
      <c r="B544" s="61" t="s">
        <v>147</v>
      </c>
      <c r="C544" s="64" t="s">
        <v>148</v>
      </c>
      <c r="D544" s="61" t="s">
        <v>0</v>
      </c>
      <c r="E544" s="107">
        <v>84.17</v>
      </c>
      <c r="F544" s="192"/>
      <c r="G544" s="293">
        <f t="shared" si="23"/>
        <v>0</v>
      </c>
      <c r="I544" s="246"/>
    </row>
    <row r="545" spans="1:9" ht="15">
      <c r="A545" s="269">
        <v>463</v>
      </c>
      <c r="B545" s="61" t="s">
        <v>147</v>
      </c>
      <c r="C545" s="64" t="s">
        <v>151</v>
      </c>
      <c r="D545" s="61" t="s">
        <v>0</v>
      </c>
      <c r="E545" s="107">
        <v>84.17</v>
      </c>
      <c r="F545" s="192"/>
      <c r="G545" s="293">
        <f t="shared" si="23"/>
        <v>0</v>
      </c>
      <c r="I545" s="246"/>
    </row>
    <row r="546" spans="1:9" ht="15">
      <c r="A546" s="269">
        <v>464</v>
      </c>
      <c r="B546" s="61" t="s">
        <v>152</v>
      </c>
      <c r="C546" s="64" t="s">
        <v>153</v>
      </c>
      <c r="D546" s="61" t="s">
        <v>0</v>
      </c>
      <c r="E546" s="107">
        <v>74.77</v>
      </c>
      <c r="F546" s="192"/>
      <c r="G546" s="293">
        <f t="shared" si="23"/>
        <v>0</v>
      </c>
      <c r="I546" s="246"/>
    </row>
    <row r="547" spans="1:9" ht="15" customHeight="1">
      <c r="A547" s="320" t="s">
        <v>154</v>
      </c>
      <c r="B547" s="321"/>
      <c r="C547" s="321"/>
      <c r="D547" s="321"/>
      <c r="E547" s="321"/>
      <c r="F547" s="322"/>
      <c r="G547" s="63">
        <f>SUM(G548:G557)</f>
        <v>0</v>
      </c>
      <c r="I547" s="246"/>
    </row>
    <row r="548" spans="1:9" ht="15">
      <c r="A548" s="269">
        <v>465</v>
      </c>
      <c r="B548" s="61" t="s">
        <v>155</v>
      </c>
      <c r="C548" s="64" t="s">
        <v>156</v>
      </c>
      <c r="D548" s="61" t="s">
        <v>16</v>
      </c>
      <c r="E548" s="107">
        <v>1</v>
      </c>
      <c r="F548" s="192"/>
      <c r="G548" s="293">
        <f aca="true" t="shared" si="24" ref="G548:G565">E548*F548</f>
        <v>0</v>
      </c>
      <c r="I548" s="246"/>
    </row>
    <row r="549" spans="1:9" ht="15">
      <c r="A549" s="269">
        <v>466</v>
      </c>
      <c r="B549" s="61" t="s">
        <v>155</v>
      </c>
      <c r="C549" s="64" t="s">
        <v>157</v>
      </c>
      <c r="D549" s="61" t="s">
        <v>16</v>
      </c>
      <c r="E549" s="107">
        <v>3</v>
      </c>
      <c r="F549" s="192"/>
      <c r="G549" s="293">
        <f t="shared" si="24"/>
        <v>0</v>
      </c>
      <c r="I549" s="246"/>
    </row>
    <row r="550" spans="1:9" ht="15">
      <c r="A550" s="269">
        <v>467</v>
      </c>
      <c r="B550" s="61" t="s">
        <v>155</v>
      </c>
      <c r="C550" s="64" t="s">
        <v>158</v>
      </c>
      <c r="D550" s="61" t="s">
        <v>16</v>
      </c>
      <c r="E550" s="107">
        <v>3</v>
      </c>
      <c r="F550" s="192"/>
      <c r="G550" s="293">
        <f t="shared" si="24"/>
        <v>0</v>
      </c>
      <c r="I550" s="246"/>
    </row>
    <row r="551" spans="1:9" ht="15">
      <c r="A551" s="269">
        <v>468</v>
      </c>
      <c r="B551" s="61" t="s">
        <v>155</v>
      </c>
      <c r="C551" s="64" t="s">
        <v>159</v>
      </c>
      <c r="D551" s="61" t="s">
        <v>16</v>
      </c>
      <c r="E551" s="107">
        <v>4</v>
      </c>
      <c r="F551" s="192"/>
      <c r="G551" s="293">
        <f t="shared" si="24"/>
        <v>0</v>
      </c>
      <c r="I551" s="246"/>
    </row>
    <row r="552" spans="1:9" ht="15">
      <c r="A552" s="269">
        <v>469</v>
      </c>
      <c r="B552" s="61" t="s">
        <v>155</v>
      </c>
      <c r="C552" s="64" t="s">
        <v>160</v>
      </c>
      <c r="D552" s="61" t="s">
        <v>16</v>
      </c>
      <c r="E552" s="107">
        <v>2</v>
      </c>
      <c r="F552" s="192"/>
      <c r="G552" s="293">
        <f t="shared" si="24"/>
        <v>0</v>
      </c>
      <c r="I552" s="246"/>
    </row>
    <row r="553" spans="1:9" ht="15">
      <c r="A553" s="269">
        <v>470</v>
      </c>
      <c r="B553" s="61" t="s">
        <v>155</v>
      </c>
      <c r="C553" s="64" t="s">
        <v>1192</v>
      </c>
      <c r="D553" s="61" t="s">
        <v>16</v>
      </c>
      <c r="E553" s="107">
        <v>4</v>
      </c>
      <c r="F553" s="192"/>
      <c r="G553" s="293">
        <f t="shared" si="24"/>
        <v>0</v>
      </c>
      <c r="I553" s="246"/>
    </row>
    <row r="554" spans="1:9" ht="15">
      <c r="A554" s="269">
        <v>471</v>
      </c>
      <c r="B554" s="61" t="s">
        <v>155</v>
      </c>
      <c r="C554" s="64" t="s">
        <v>161</v>
      </c>
      <c r="D554" s="61" t="s">
        <v>0</v>
      </c>
      <c r="E554" s="107">
        <v>21.58</v>
      </c>
      <c r="F554" s="192"/>
      <c r="G554" s="293">
        <f t="shared" si="24"/>
        <v>0</v>
      </c>
      <c r="I554" s="246"/>
    </row>
    <row r="555" spans="1:9" ht="15">
      <c r="A555" s="269">
        <v>472</v>
      </c>
      <c r="B555" s="61" t="s">
        <v>155</v>
      </c>
      <c r="C555" s="64" t="s">
        <v>162</v>
      </c>
      <c r="D555" s="61" t="s">
        <v>0</v>
      </c>
      <c r="E555" s="107">
        <v>7.28</v>
      </c>
      <c r="F555" s="192"/>
      <c r="G555" s="293">
        <f t="shared" si="24"/>
        <v>0</v>
      </c>
      <c r="I555" s="246"/>
    </row>
    <row r="556" spans="1:9" ht="15">
      <c r="A556" s="269">
        <v>473</v>
      </c>
      <c r="B556" s="61" t="s">
        <v>155</v>
      </c>
      <c r="C556" s="64" t="s">
        <v>163</v>
      </c>
      <c r="D556" s="61" t="s">
        <v>0</v>
      </c>
      <c r="E556" s="107">
        <v>3.55</v>
      </c>
      <c r="F556" s="192"/>
      <c r="G556" s="293">
        <f t="shared" si="24"/>
        <v>0</v>
      </c>
      <c r="I556" s="246"/>
    </row>
    <row r="557" spans="1:9" ht="15">
      <c r="A557" s="269">
        <v>474</v>
      </c>
      <c r="B557" s="61" t="s">
        <v>155</v>
      </c>
      <c r="C557" s="64" t="s">
        <v>164</v>
      </c>
      <c r="D557" s="61" t="s">
        <v>0</v>
      </c>
      <c r="E557" s="107">
        <v>7.5</v>
      </c>
      <c r="F557" s="192"/>
      <c r="G557" s="293">
        <f t="shared" si="24"/>
        <v>0</v>
      </c>
      <c r="I557" s="246"/>
    </row>
    <row r="558" spans="1:9" ht="15" customHeight="1">
      <c r="A558" s="320" t="s">
        <v>1193</v>
      </c>
      <c r="B558" s="321"/>
      <c r="C558" s="321"/>
      <c r="D558" s="321"/>
      <c r="E558" s="321"/>
      <c r="F558" s="322"/>
      <c r="G558" s="63">
        <f>SUM(G559:G565)</f>
        <v>0</v>
      </c>
      <c r="I558" s="246"/>
    </row>
    <row r="559" spans="1:9" ht="15">
      <c r="A559" s="269">
        <v>475</v>
      </c>
      <c r="B559" s="61" t="s">
        <v>147</v>
      </c>
      <c r="C559" s="64" t="s">
        <v>165</v>
      </c>
      <c r="D559" s="61" t="s">
        <v>0</v>
      </c>
      <c r="E559" s="107">
        <v>16.26</v>
      </c>
      <c r="F559" s="192"/>
      <c r="G559" s="293">
        <f t="shared" si="24"/>
        <v>0</v>
      </c>
      <c r="I559" s="246"/>
    </row>
    <row r="560" spans="1:9" ht="15">
      <c r="A560" s="269">
        <v>476</v>
      </c>
      <c r="B560" s="61" t="s">
        <v>149</v>
      </c>
      <c r="C560" s="64" t="s">
        <v>166</v>
      </c>
      <c r="D560" s="61" t="s">
        <v>0</v>
      </c>
      <c r="E560" s="107">
        <v>26.09</v>
      </c>
      <c r="F560" s="192"/>
      <c r="G560" s="293">
        <f t="shared" si="24"/>
        <v>0</v>
      </c>
      <c r="I560" s="246"/>
    </row>
    <row r="561" spans="1:9" ht="15">
      <c r="A561" s="269">
        <v>477</v>
      </c>
      <c r="B561" s="61" t="s">
        <v>147</v>
      </c>
      <c r="C561" s="64" t="s">
        <v>167</v>
      </c>
      <c r="D561" s="61" t="s">
        <v>0</v>
      </c>
      <c r="E561" s="107">
        <v>26.09</v>
      </c>
      <c r="F561" s="192"/>
      <c r="G561" s="293">
        <f t="shared" si="24"/>
        <v>0</v>
      </c>
      <c r="I561" s="246"/>
    </row>
    <row r="562" spans="1:9" ht="25.5" customHeight="1">
      <c r="A562" s="269">
        <v>478</v>
      </c>
      <c r="B562" s="61" t="s">
        <v>147</v>
      </c>
      <c r="C562" s="64" t="s">
        <v>168</v>
      </c>
      <c r="D562" s="61" t="s">
        <v>0</v>
      </c>
      <c r="E562" s="107">
        <v>26.09</v>
      </c>
      <c r="F562" s="192"/>
      <c r="G562" s="293">
        <f t="shared" si="24"/>
        <v>0</v>
      </c>
      <c r="I562" s="246"/>
    </row>
    <row r="563" spans="1:9" ht="25.5">
      <c r="A563" s="269">
        <v>479</v>
      </c>
      <c r="B563" s="61" t="s">
        <v>147</v>
      </c>
      <c r="C563" s="64" t="s">
        <v>169</v>
      </c>
      <c r="D563" s="61" t="s">
        <v>0</v>
      </c>
      <c r="E563" s="107">
        <v>26.09</v>
      </c>
      <c r="F563" s="192"/>
      <c r="G563" s="293">
        <f t="shared" si="24"/>
        <v>0</v>
      </c>
      <c r="I563" s="246"/>
    </row>
    <row r="564" spans="1:9" ht="15">
      <c r="A564" s="269">
        <v>480</v>
      </c>
      <c r="B564" s="61" t="s">
        <v>149</v>
      </c>
      <c r="C564" s="64" t="s">
        <v>170</v>
      </c>
      <c r="D564" s="61" t="s">
        <v>0</v>
      </c>
      <c r="E564" s="107">
        <v>117.57</v>
      </c>
      <c r="F564" s="192"/>
      <c r="G564" s="293">
        <f t="shared" si="24"/>
        <v>0</v>
      </c>
      <c r="I564" s="246"/>
    </row>
    <row r="565" spans="1:9" ht="15">
      <c r="A565" s="269">
        <v>481</v>
      </c>
      <c r="B565" s="61" t="s">
        <v>147</v>
      </c>
      <c r="C565" s="64" t="s">
        <v>171</v>
      </c>
      <c r="D565" s="61" t="s">
        <v>0</v>
      </c>
      <c r="E565" s="107">
        <v>117.57</v>
      </c>
      <c r="F565" s="192"/>
      <c r="G565" s="293">
        <f t="shared" si="24"/>
        <v>0</v>
      </c>
      <c r="I565" s="246"/>
    </row>
    <row r="566" spans="1:9" ht="15" customHeight="1">
      <c r="A566" s="320" t="s">
        <v>172</v>
      </c>
      <c r="B566" s="321"/>
      <c r="C566" s="321"/>
      <c r="D566" s="321"/>
      <c r="E566" s="321"/>
      <c r="F566" s="322"/>
      <c r="G566" s="63">
        <f>SUM(G567:G570)</f>
        <v>0</v>
      </c>
      <c r="I566" s="246"/>
    </row>
    <row r="567" spans="1:9" ht="15">
      <c r="A567" s="269">
        <v>482</v>
      </c>
      <c r="B567" s="61" t="s">
        <v>149</v>
      </c>
      <c r="C567" s="64" t="s">
        <v>173</v>
      </c>
      <c r="D567" s="61" t="s">
        <v>0</v>
      </c>
      <c r="E567" s="107">
        <v>101.33</v>
      </c>
      <c r="F567" s="192"/>
      <c r="G567" s="293">
        <f>E567*F567</f>
        <v>0</v>
      </c>
      <c r="I567" s="246"/>
    </row>
    <row r="568" spans="1:9" ht="15">
      <c r="A568" s="269">
        <v>483</v>
      </c>
      <c r="B568" s="61" t="s">
        <v>174</v>
      </c>
      <c r="C568" s="64" t="s">
        <v>175</v>
      </c>
      <c r="D568" s="61" t="s">
        <v>0</v>
      </c>
      <c r="E568" s="107">
        <v>50.44</v>
      </c>
      <c r="F568" s="192"/>
      <c r="G568" s="293">
        <f>E568*F568</f>
        <v>0</v>
      </c>
      <c r="I568" s="246"/>
    </row>
    <row r="569" spans="1:9" ht="15">
      <c r="A569" s="269">
        <v>484</v>
      </c>
      <c r="B569" s="61" t="s">
        <v>174</v>
      </c>
      <c r="C569" s="64" t="s">
        <v>176</v>
      </c>
      <c r="D569" s="61" t="s">
        <v>0</v>
      </c>
      <c r="E569" s="107">
        <v>40.3</v>
      </c>
      <c r="F569" s="192"/>
      <c r="G569" s="293">
        <f>E569*F569</f>
        <v>0</v>
      </c>
      <c r="I569" s="246"/>
    </row>
    <row r="570" spans="1:9" ht="15">
      <c r="A570" s="269">
        <v>485</v>
      </c>
      <c r="B570" s="61" t="s">
        <v>174</v>
      </c>
      <c r="C570" s="64" t="s">
        <v>177</v>
      </c>
      <c r="D570" s="61" t="s">
        <v>0</v>
      </c>
      <c r="E570" s="107">
        <v>10.59</v>
      </c>
      <c r="F570" s="192"/>
      <c r="G570" s="293">
        <f>E570*F570</f>
        <v>0</v>
      </c>
      <c r="I570" s="246"/>
    </row>
    <row r="571" spans="1:9" ht="15" customHeight="1">
      <c r="A571" s="320" t="s">
        <v>178</v>
      </c>
      <c r="B571" s="321"/>
      <c r="C571" s="321"/>
      <c r="D571" s="321"/>
      <c r="E571" s="321"/>
      <c r="F571" s="322"/>
      <c r="G571" s="63">
        <f>SUM(G572:G581)</f>
        <v>0</v>
      </c>
      <c r="I571" s="246"/>
    </row>
    <row r="572" spans="1:9" ht="15">
      <c r="A572" s="269">
        <v>486</v>
      </c>
      <c r="B572" s="61" t="s">
        <v>127</v>
      </c>
      <c r="C572" s="64" t="s">
        <v>179</v>
      </c>
      <c r="D572" s="61" t="s">
        <v>0</v>
      </c>
      <c r="E572" s="107">
        <v>31.24</v>
      </c>
      <c r="F572" s="192"/>
      <c r="G572" s="293">
        <f aca="true" t="shared" si="25" ref="G572:G581">E572*F572</f>
        <v>0</v>
      </c>
      <c r="I572" s="246"/>
    </row>
    <row r="573" spans="1:9" ht="15">
      <c r="A573" s="269">
        <v>487</v>
      </c>
      <c r="B573" s="61" t="s">
        <v>127</v>
      </c>
      <c r="C573" s="64" t="s">
        <v>180</v>
      </c>
      <c r="D573" s="61" t="s">
        <v>0</v>
      </c>
      <c r="E573" s="107">
        <v>29.68</v>
      </c>
      <c r="F573" s="192"/>
      <c r="G573" s="293">
        <f t="shared" si="25"/>
        <v>0</v>
      </c>
      <c r="I573" s="246"/>
    </row>
    <row r="574" spans="1:9" ht="15">
      <c r="A574" s="269">
        <v>488</v>
      </c>
      <c r="B574" s="61" t="s">
        <v>181</v>
      </c>
      <c r="C574" s="64" t="s">
        <v>182</v>
      </c>
      <c r="D574" s="61" t="s">
        <v>0</v>
      </c>
      <c r="E574" s="107">
        <v>47.06</v>
      </c>
      <c r="F574" s="192"/>
      <c r="G574" s="293">
        <f t="shared" si="25"/>
        <v>0</v>
      </c>
      <c r="I574" s="246"/>
    </row>
    <row r="575" spans="1:9" ht="15">
      <c r="A575" s="269">
        <v>489</v>
      </c>
      <c r="B575" s="61" t="s">
        <v>181</v>
      </c>
      <c r="C575" s="64" t="s">
        <v>183</v>
      </c>
      <c r="D575" s="61" t="s">
        <v>0</v>
      </c>
      <c r="E575" s="107">
        <v>287.5</v>
      </c>
      <c r="F575" s="192"/>
      <c r="G575" s="293">
        <f t="shared" si="25"/>
        <v>0</v>
      </c>
      <c r="I575" s="246"/>
    </row>
    <row r="576" spans="1:9" ht="15">
      <c r="A576" s="269">
        <v>490</v>
      </c>
      <c r="B576" s="61" t="s">
        <v>184</v>
      </c>
      <c r="C576" s="64" t="s">
        <v>185</v>
      </c>
      <c r="D576" s="61" t="s">
        <v>0</v>
      </c>
      <c r="E576" s="107">
        <v>35.01</v>
      </c>
      <c r="F576" s="192"/>
      <c r="G576" s="293">
        <f t="shared" si="25"/>
        <v>0</v>
      </c>
      <c r="I576" s="246"/>
    </row>
    <row r="577" spans="1:9" ht="15">
      <c r="A577" s="269">
        <v>491</v>
      </c>
      <c r="B577" s="61" t="s">
        <v>152</v>
      </c>
      <c r="C577" s="64" t="s">
        <v>186</v>
      </c>
      <c r="D577" s="61" t="s">
        <v>0</v>
      </c>
      <c r="E577" s="107">
        <v>9.4</v>
      </c>
      <c r="F577" s="192"/>
      <c r="G577" s="293">
        <f t="shared" si="25"/>
        <v>0</v>
      </c>
      <c r="I577" s="246"/>
    </row>
    <row r="578" spans="1:9" ht="15">
      <c r="A578" s="269">
        <v>492</v>
      </c>
      <c r="B578" s="61" t="s">
        <v>152</v>
      </c>
      <c r="C578" s="64" t="s">
        <v>187</v>
      </c>
      <c r="D578" s="61" t="s">
        <v>0</v>
      </c>
      <c r="E578" s="107">
        <v>287.5</v>
      </c>
      <c r="F578" s="192"/>
      <c r="G578" s="293">
        <f t="shared" si="25"/>
        <v>0</v>
      </c>
      <c r="I578" s="246"/>
    </row>
    <row r="579" spans="1:9" ht="15">
      <c r="A579" s="269">
        <v>493</v>
      </c>
      <c r="B579" s="61" t="s">
        <v>152</v>
      </c>
      <c r="C579" s="64" t="s">
        <v>188</v>
      </c>
      <c r="D579" s="61" t="s">
        <v>0</v>
      </c>
      <c r="E579" s="107">
        <v>47.06</v>
      </c>
      <c r="F579" s="192"/>
      <c r="G579" s="293">
        <f t="shared" si="25"/>
        <v>0</v>
      </c>
      <c r="I579" s="246"/>
    </row>
    <row r="580" spans="1:9" ht="15">
      <c r="A580" s="269">
        <v>494</v>
      </c>
      <c r="B580" s="61" t="s">
        <v>181</v>
      </c>
      <c r="C580" s="64" t="s">
        <v>1289</v>
      </c>
      <c r="D580" s="61" t="s">
        <v>0</v>
      </c>
      <c r="E580" s="107">
        <v>101.972</v>
      </c>
      <c r="F580" s="192"/>
      <c r="G580" s="293">
        <f t="shared" si="25"/>
        <v>0</v>
      </c>
      <c r="I580" s="246"/>
    </row>
    <row r="581" spans="1:9" ht="15">
      <c r="A581" s="269">
        <v>495</v>
      </c>
      <c r="B581" s="65" t="s">
        <v>181</v>
      </c>
      <c r="C581" s="66" t="s">
        <v>1290</v>
      </c>
      <c r="D581" s="65" t="s">
        <v>0</v>
      </c>
      <c r="E581" s="108">
        <v>19.032</v>
      </c>
      <c r="F581" s="193"/>
      <c r="G581" s="293">
        <f t="shared" si="25"/>
        <v>0</v>
      </c>
      <c r="I581" s="246"/>
    </row>
    <row r="582" spans="1:9" ht="15">
      <c r="A582" s="389" t="s">
        <v>1194</v>
      </c>
      <c r="B582" s="390"/>
      <c r="C582" s="390"/>
      <c r="D582" s="390"/>
      <c r="E582" s="390"/>
      <c r="F582" s="391"/>
      <c r="G582" s="70">
        <f>G583+G620+G652+G666+G672</f>
        <v>0</v>
      </c>
      <c r="I582" s="246"/>
    </row>
    <row r="583" spans="1:9" ht="15" customHeight="1">
      <c r="A583" s="392" t="s">
        <v>189</v>
      </c>
      <c r="B583" s="393"/>
      <c r="C583" s="393"/>
      <c r="D583" s="393"/>
      <c r="E583" s="393"/>
      <c r="F583" s="394"/>
      <c r="G583" s="137">
        <f>G584+G590+G599</f>
        <v>0</v>
      </c>
      <c r="I583" s="246"/>
    </row>
    <row r="584" spans="1:9" ht="15" customHeight="1">
      <c r="A584" s="320" t="s">
        <v>1195</v>
      </c>
      <c r="B584" s="321"/>
      <c r="C584" s="321"/>
      <c r="D584" s="321"/>
      <c r="E584" s="321"/>
      <c r="F584" s="322"/>
      <c r="G584" s="139">
        <f>SUM(G585:G589)</f>
        <v>0</v>
      </c>
      <c r="I584" s="246"/>
    </row>
    <row r="585" spans="1:9" ht="25.5">
      <c r="A585" s="269">
        <v>496</v>
      </c>
      <c r="B585" s="61" t="s">
        <v>190</v>
      </c>
      <c r="C585" s="67" t="s">
        <v>1291</v>
      </c>
      <c r="D585" s="61" t="s">
        <v>191</v>
      </c>
      <c r="E585" s="107">
        <v>1</v>
      </c>
      <c r="F585" s="192"/>
      <c r="G585" s="293">
        <f>E585*F585</f>
        <v>0</v>
      </c>
      <c r="I585" s="246"/>
    </row>
    <row r="586" spans="1:9" ht="15">
      <c r="A586" s="269">
        <v>497</v>
      </c>
      <c r="B586" s="61" t="s">
        <v>190</v>
      </c>
      <c r="C586" s="67" t="s">
        <v>1292</v>
      </c>
      <c r="D586" s="61" t="s">
        <v>191</v>
      </c>
      <c r="E586" s="107">
        <v>1</v>
      </c>
      <c r="F586" s="192"/>
      <c r="G586" s="293">
        <f>E586*F586</f>
        <v>0</v>
      </c>
      <c r="I586" s="246"/>
    </row>
    <row r="587" spans="1:9" ht="25.5">
      <c r="A587" s="269">
        <v>498</v>
      </c>
      <c r="B587" s="65" t="s">
        <v>190</v>
      </c>
      <c r="C587" s="68" t="s">
        <v>1196</v>
      </c>
      <c r="D587" s="65" t="s">
        <v>191</v>
      </c>
      <c r="E587" s="108">
        <v>1</v>
      </c>
      <c r="F587" s="193"/>
      <c r="G587" s="293">
        <f>E587*F587</f>
        <v>0</v>
      </c>
      <c r="I587" s="246"/>
    </row>
    <row r="588" spans="1:9" ht="15">
      <c r="A588" s="269">
        <v>499</v>
      </c>
      <c r="B588" s="65" t="s">
        <v>190</v>
      </c>
      <c r="C588" s="68" t="s">
        <v>1293</v>
      </c>
      <c r="D588" s="65" t="s">
        <v>2</v>
      </c>
      <c r="E588" s="108">
        <v>7.2</v>
      </c>
      <c r="F588" s="193"/>
      <c r="G588" s="293">
        <f>E588*F588</f>
        <v>0</v>
      </c>
      <c r="I588" s="246"/>
    </row>
    <row r="589" spans="1:9" ht="15">
      <c r="A589" s="269">
        <v>500</v>
      </c>
      <c r="B589" s="65" t="s">
        <v>190</v>
      </c>
      <c r="C589" s="66" t="s">
        <v>1294</v>
      </c>
      <c r="D589" s="65" t="s">
        <v>2</v>
      </c>
      <c r="E589" s="108">
        <v>10.8</v>
      </c>
      <c r="F589" s="193"/>
      <c r="G589" s="293">
        <f>E589*F589</f>
        <v>0</v>
      </c>
      <c r="I589" s="246"/>
    </row>
    <row r="590" spans="1:9" ht="15" customHeight="1">
      <c r="A590" s="320" t="s">
        <v>1197</v>
      </c>
      <c r="B590" s="321"/>
      <c r="C590" s="321"/>
      <c r="D590" s="321"/>
      <c r="E590" s="321"/>
      <c r="F590" s="322"/>
      <c r="G590" s="139">
        <f>SUM(G591:G598)</f>
        <v>0</v>
      </c>
      <c r="I590" s="246"/>
    </row>
    <row r="591" spans="1:9" ht="15">
      <c r="A591" s="269">
        <v>501</v>
      </c>
      <c r="B591" s="61" t="s">
        <v>190</v>
      </c>
      <c r="C591" s="67" t="s">
        <v>192</v>
      </c>
      <c r="D591" s="61" t="s">
        <v>1</v>
      </c>
      <c r="E591" s="107">
        <v>11</v>
      </c>
      <c r="F591" s="192"/>
      <c r="G591" s="293">
        <f aca="true" t="shared" si="26" ref="G591:G598">E591*F591</f>
        <v>0</v>
      </c>
      <c r="I591" s="246"/>
    </row>
    <row r="592" spans="1:9" ht="15">
      <c r="A592" s="269">
        <v>502</v>
      </c>
      <c r="B592" s="61" t="s">
        <v>190</v>
      </c>
      <c r="C592" s="67" t="s">
        <v>1198</v>
      </c>
      <c r="D592" s="61" t="s">
        <v>193</v>
      </c>
      <c r="E592" s="107">
        <v>3</v>
      </c>
      <c r="F592" s="192"/>
      <c r="G592" s="293">
        <f t="shared" si="26"/>
        <v>0</v>
      </c>
      <c r="I592" s="246"/>
    </row>
    <row r="593" spans="1:9" ht="15">
      <c r="A593" s="269">
        <v>503</v>
      </c>
      <c r="B593" s="61" t="s">
        <v>190</v>
      </c>
      <c r="C593" s="67" t="s">
        <v>1199</v>
      </c>
      <c r="D593" s="61" t="s">
        <v>193</v>
      </c>
      <c r="E593" s="107">
        <v>1</v>
      </c>
      <c r="F593" s="192"/>
      <c r="G593" s="293">
        <f t="shared" si="26"/>
        <v>0</v>
      </c>
      <c r="I593" s="246"/>
    </row>
    <row r="594" spans="1:9" ht="15">
      <c r="A594" s="269">
        <v>504</v>
      </c>
      <c r="B594" s="61" t="s">
        <v>190</v>
      </c>
      <c r="C594" s="67" t="s">
        <v>1200</v>
      </c>
      <c r="D594" s="61" t="s">
        <v>193</v>
      </c>
      <c r="E594" s="107">
        <v>1</v>
      </c>
      <c r="F594" s="192"/>
      <c r="G594" s="293">
        <f t="shared" si="26"/>
        <v>0</v>
      </c>
      <c r="I594" s="246"/>
    </row>
    <row r="595" spans="1:9" ht="15">
      <c r="A595" s="269">
        <v>505</v>
      </c>
      <c r="B595" s="61" t="s">
        <v>190</v>
      </c>
      <c r="C595" s="67" t="s">
        <v>1201</v>
      </c>
      <c r="D595" s="61" t="s">
        <v>193</v>
      </c>
      <c r="E595" s="107">
        <v>6</v>
      </c>
      <c r="F595" s="192"/>
      <c r="G595" s="293">
        <f t="shared" si="26"/>
        <v>0</v>
      </c>
      <c r="I595" s="246"/>
    </row>
    <row r="596" spans="1:9" ht="15">
      <c r="A596" s="269">
        <v>506</v>
      </c>
      <c r="B596" s="61" t="s">
        <v>190</v>
      </c>
      <c r="C596" s="67" t="s">
        <v>194</v>
      </c>
      <c r="D596" s="61" t="s">
        <v>1</v>
      </c>
      <c r="E596" s="107">
        <v>11</v>
      </c>
      <c r="F596" s="192"/>
      <c r="G596" s="293">
        <f t="shared" si="26"/>
        <v>0</v>
      </c>
      <c r="I596" s="246"/>
    </row>
    <row r="597" spans="1:9" ht="15">
      <c r="A597" s="269">
        <v>507</v>
      </c>
      <c r="B597" s="61" t="s">
        <v>190</v>
      </c>
      <c r="C597" s="67" t="s">
        <v>195</v>
      </c>
      <c r="D597" s="61" t="s">
        <v>1</v>
      </c>
      <c r="E597" s="107">
        <v>11</v>
      </c>
      <c r="F597" s="192"/>
      <c r="G597" s="293">
        <f t="shared" si="26"/>
        <v>0</v>
      </c>
      <c r="I597" s="246"/>
    </row>
    <row r="598" spans="1:9" ht="15">
      <c r="A598" s="269">
        <v>508</v>
      </c>
      <c r="B598" s="61" t="s">
        <v>190</v>
      </c>
      <c r="C598" s="67" t="s">
        <v>196</v>
      </c>
      <c r="D598" s="61" t="s">
        <v>197</v>
      </c>
      <c r="E598" s="107">
        <v>11</v>
      </c>
      <c r="F598" s="192"/>
      <c r="G598" s="293">
        <f t="shared" si="26"/>
        <v>0</v>
      </c>
      <c r="I598" s="246"/>
    </row>
    <row r="599" spans="1:9" ht="15" customHeight="1">
      <c r="A599" s="320" t="s">
        <v>1202</v>
      </c>
      <c r="B599" s="321"/>
      <c r="C599" s="321"/>
      <c r="D599" s="321"/>
      <c r="E599" s="321"/>
      <c r="F599" s="322"/>
      <c r="G599" s="139">
        <f>SUM(G600:G619)</f>
        <v>0</v>
      </c>
      <c r="I599" s="246"/>
    </row>
    <row r="600" spans="1:9" ht="15">
      <c r="A600" s="269">
        <v>509</v>
      </c>
      <c r="B600" s="61" t="s">
        <v>190</v>
      </c>
      <c r="C600" s="67" t="s">
        <v>198</v>
      </c>
      <c r="D600" s="61" t="s">
        <v>2</v>
      </c>
      <c r="E600" s="107">
        <v>11</v>
      </c>
      <c r="F600" s="192"/>
      <c r="G600" s="293">
        <f aca="true" t="shared" si="27" ref="G600:G619">E600*F600</f>
        <v>0</v>
      </c>
      <c r="I600" s="246"/>
    </row>
    <row r="601" spans="1:9" ht="25.5">
      <c r="A601" s="269">
        <v>510</v>
      </c>
      <c r="B601" s="61" t="s">
        <v>190</v>
      </c>
      <c r="C601" s="67" t="s">
        <v>199</v>
      </c>
      <c r="D601" s="61" t="s">
        <v>2</v>
      </c>
      <c r="E601" s="107">
        <v>90</v>
      </c>
      <c r="F601" s="192"/>
      <c r="G601" s="293">
        <f t="shared" si="27"/>
        <v>0</v>
      </c>
      <c r="I601" s="246"/>
    </row>
    <row r="602" spans="1:9" ht="25.5">
      <c r="A602" s="269">
        <v>511</v>
      </c>
      <c r="B602" s="61" t="s">
        <v>190</v>
      </c>
      <c r="C602" s="67" t="s">
        <v>199</v>
      </c>
      <c r="D602" s="61" t="s">
        <v>2</v>
      </c>
      <c r="E602" s="107">
        <v>10</v>
      </c>
      <c r="F602" s="192"/>
      <c r="G602" s="293">
        <f t="shared" si="27"/>
        <v>0</v>
      </c>
      <c r="I602" s="246"/>
    </row>
    <row r="603" spans="1:9" ht="25.5">
      <c r="A603" s="269">
        <v>512</v>
      </c>
      <c r="B603" s="61" t="s">
        <v>190</v>
      </c>
      <c r="C603" s="67" t="s">
        <v>200</v>
      </c>
      <c r="D603" s="61" t="s">
        <v>2</v>
      </c>
      <c r="E603" s="107">
        <v>10</v>
      </c>
      <c r="F603" s="192"/>
      <c r="G603" s="293">
        <f t="shared" si="27"/>
        <v>0</v>
      </c>
      <c r="I603" s="246"/>
    </row>
    <row r="604" spans="1:9" ht="15">
      <c r="A604" s="269">
        <v>513</v>
      </c>
      <c r="B604" s="61" t="s">
        <v>190</v>
      </c>
      <c r="C604" s="67" t="s">
        <v>1203</v>
      </c>
      <c r="D604" s="61" t="s">
        <v>2</v>
      </c>
      <c r="E604" s="107">
        <v>90</v>
      </c>
      <c r="F604" s="192"/>
      <c r="G604" s="293">
        <f t="shared" si="27"/>
        <v>0</v>
      </c>
      <c r="I604" s="246"/>
    </row>
    <row r="605" spans="1:9" ht="15">
      <c r="A605" s="269">
        <v>514</v>
      </c>
      <c r="B605" s="61" t="s">
        <v>190</v>
      </c>
      <c r="C605" s="67" t="s">
        <v>1204</v>
      </c>
      <c r="D605" s="61" t="s">
        <v>2</v>
      </c>
      <c r="E605" s="107">
        <v>10</v>
      </c>
      <c r="F605" s="192"/>
      <c r="G605" s="293">
        <f t="shared" si="27"/>
        <v>0</v>
      </c>
      <c r="I605" s="246"/>
    </row>
    <row r="606" spans="1:9" ht="15">
      <c r="A606" s="269">
        <v>515</v>
      </c>
      <c r="B606" s="61" t="s">
        <v>190</v>
      </c>
      <c r="C606" s="67" t="s">
        <v>1205</v>
      </c>
      <c r="D606" s="61" t="s">
        <v>2</v>
      </c>
      <c r="E606" s="107">
        <v>10</v>
      </c>
      <c r="F606" s="192"/>
      <c r="G606" s="293">
        <f t="shared" si="27"/>
        <v>0</v>
      </c>
      <c r="I606" s="246"/>
    </row>
    <row r="607" spans="1:9" ht="15">
      <c r="A607" s="269">
        <v>516</v>
      </c>
      <c r="B607" s="61" t="s">
        <v>190</v>
      </c>
      <c r="C607" s="67" t="s">
        <v>1206</v>
      </c>
      <c r="D607" s="61" t="s">
        <v>1</v>
      </c>
      <c r="E607" s="107">
        <v>22</v>
      </c>
      <c r="F607" s="192"/>
      <c r="G607" s="293">
        <f t="shared" si="27"/>
        <v>0</v>
      </c>
      <c r="I607" s="246"/>
    </row>
    <row r="608" spans="1:9" ht="15">
      <c r="A608" s="269">
        <v>517</v>
      </c>
      <c r="B608" s="61" t="s">
        <v>190</v>
      </c>
      <c r="C608" s="67" t="s">
        <v>201</v>
      </c>
      <c r="D608" s="61" t="s">
        <v>1</v>
      </c>
      <c r="E608" s="107">
        <v>2</v>
      </c>
      <c r="F608" s="192"/>
      <c r="G608" s="293">
        <f t="shared" si="27"/>
        <v>0</v>
      </c>
      <c r="I608" s="246"/>
    </row>
    <row r="609" spans="1:9" ht="15">
      <c r="A609" s="269">
        <v>518</v>
      </c>
      <c r="B609" s="61" t="s">
        <v>190</v>
      </c>
      <c r="C609" s="67" t="s">
        <v>1207</v>
      </c>
      <c r="D609" s="61" t="s">
        <v>1</v>
      </c>
      <c r="E609" s="107">
        <v>2</v>
      </c>
      <c r="F609" s="192"/>
      <c r="G609" s="293">
        <f t="shared" si="27"/>
        <v>0</v>
      </c>
      <c r="I609" s="246"/>
    </row>
    <row r="610" spans="1:9" ht="15">
      <c r="A610" s="269">
        <v>519</v>
      </c>
      <c r="B610" s="61" t="s">
        <v>190</v>
      </c>
      <c r="C610" s="67" t="s">
        <v>202</v>
      </c>
      <c r="D610" s="61" t="s">
        <v>193</v>
      </c>
      <c r="E610" s="107">
        <v>15</v>
      </c>
      <c r="F610" s="192"/>
      <c r="G610" s="293">
        <f t="shared" si="27"/>
        <v>0</v>
      </c>
      <c r="I610" s="246"/>
    </row>
    <row r="611" spans="1:9" ht="15">
      <c r="A611" s="269">
        <v>520</v>
      </c>
      <c r="B611" s="61" t="s">
        <v>190</v>
      </c>
      <c r="C611" s="67" t="s">
        <v>203</v>
      </c>
      <c r="D611" s="61" t="s">
        <v>193</v>
      </c>
      <c r="E611" s="107">
        <v>2</v>
      </c>
      <c r="F611" s="192"/>
      <c r="G611" s="293">
        <f t="shared" si="27"/>
        <v>0</v>
      </c>
      <c r="I611" s="246"/>
    </row>
    <row r="612" spans="1:9" ht="15">
      <c r="A612" s="269">
        <v>521</v>
      </c>
      <c r="B612" s="61" t="s">
        <v>190</v>
      </c>
      <c r="C612" s="67" t="s">
        <v>204</v>
      </c>
      <c r="D612" s="61" t="s">
        <v>193</v>
      </c>
      <c r="E612" s="107">
        <v>2</v>
      </c>
      <c r="F612" s="192"/>
      <c r="G612" s="293">
        <f t="shared" si="27"/>
        <v>0</v>
      </c>
      <c r="I612" s="246"/>
    </row>
    <row r="613" spans="1:9" ht="15">
      <c r="A613" s="269">
        <v>522</v>
      </c>
      <c r="B613" s="61" t="s">
        <v>190</v>
      </c>
      <c r="C613" s="67" t="s">
        <v>205</v>
      </c>
      <c r="D613" s="61" t="s">
        <v>193</v>
      </c>
      <c r="E613" s="107">
        <v>1</v>
      </c>
      <c r="F613" s="192"/>
      <c r="G613" s="293">
        <f t="shared" si="27"/>
        <v>0</v>
      </c>
      <c r="I613" s="246"/>
    </row>
    <row r="614" spans="1:9" ht="15">
      <c r="A614" s="269">
        <v>523</v>
      </c>
      <c r="B614" s="61" t="s">
        <v>190</v>
      </c>
      <c r="C614" s="67" t="s">
        <v>206</v>
      </c>
      <c r="D614" s="61" t="s">
        <v>16</v>
      </c>
      <c r="E614" s="107">
        <v>81</v>
      </c>
      <c r="F614" s="192"/>
      <c r="G614" s="293">
        <f t="shared" si="27"/>
        <v>0</v>
      </c>
      <c r="I614" s="246"/>
    </row>
    <row r="615" spans="1:9" ht="15">
      <c r="A615" s="269">
        <v>524</v>
      </c>
      <c r="B615" s="61" t="s">
        <v>190</v>
      </c>
      <c r="C615" s="67" t="s">
        <v>207</v>
      </c>
      <c r="D615" s="61" t="s">
        <v>16</v>
      </c>
      <c r="E615" s="107">
        <v>8</v>
      </c>
      <c r="F615" s="192"/>
      <c r="G615" s="293">
        <f t="shared" si="27"/>
        <v>0</v>
      </c>
      <c r="I615" s="246"/>
    </row>
    <row r="616" spans="1:9" ht="15">
      <c r="A616" s="269">
        <v>525</v>
      </c>
      <c r="B616" s="61" t="s">
        <v>190</v>
      </c>
      <c r="C616" s="67" t="s">
        <v>208</v>
      </c>
      <c r="D616" s="61" t="s">
        <v>16</v>
      </c>
      <c r="E616" s="107">
        <v>4</v>
      </c>
      <c r="F616" s="192"/>
      <c r="G616" s="293">
        <f t="shared" si="27"/>
        <v>0</v>
      </c>
      <c r="I616" s="246"/>
    </row>
    <row r="617" spans="1:9" ht="15">
      <c r="A617" s="269">
        <v>526</v>
      </c>
      <c r="B617" s="61" t="s">
        <v>190</v>
      </c>
      <c r="C617" s="67" t="s">
        <v>209</v>
      </c>
      <c r="D617" s="61" t="s">
        <v>16</v>
      </c>
      <c r="E617" s="107">
        <v>1</v>
      </c>
      <c r="F617" s="192"/>
      <c r="G617" s="293">
        <f t="shared" si="27"/>
        <v>0</v>
      </c>
      <c r="I617" s="246"/>
    </row>
    <row r="618" spans="1:9" ht="15">
      <c r="A618" s="269">
        <v>527</v>
      </c>
      <c r="B618" s="61" t="s">
        <v>190</v>
      </c>
      <c r="C618" s="67" t="s">
        <v>210</v>
      </c>
      <c r="D618" s="61" t="s">
        <v>1</v>
      </c>
      <c r="E618" s="107">
        <v>1</v>
      </c>
      <c r="F618" s="192"/>
      <c r="G618" s="293">
        <f t="shared" si="27"/>
        <v>0</v>
      </c>
      <c r="I618" s="246"/>
    </row>
    <row r="619" spans="1:9" ht="15">
      <c r="A619" s="269">
        <v>528</v>
      </c>
      <c r="B619" s="61" t="s">
        <v>190</v>
      </c>
      <c r="C619" s="67" t="s">
        <v>211</v>
      </c>
      <c r="D619" s="61" t="s">
        <v>1</v>
      </c>
      <c r="E619" s="107">
        <v>2</v>
      </c>
      <c r="F619" s="192"/>
      <c r="G619" s="293">
        <f t="shared" si="27"/>
        <v>0</v>
      </c>
      <c r="I619" s="246"/>
    </row>
    <row r="620" spans="1:9" ht="15" customHeight="1">
      <c r="A620" s="392" t="s">
        <v>1208</v>
      </c>
      <c r="B620" s="393"/>
      <c r="C620" s="393"/>
      <c r="D620" s="393"/>
      <c r="E620" s="393"/>
      <c r="F620" s="394"/>
      <c r="G620" s="137">
        <f>G621+G631+G641+G646+G649</f>
        <v>0</v>
      </c>
      <c r="I620" s="246"/>
    </row>
    <row r="621" spans="1:9" ht="15" customHeight="1">
      <c r="A621" s="320" t="s">
        <v>1209</v>
      </c>
      <c r="B621" s="321"/>
      <c r="C621" s="321"/>
      <c r="D621" s="321"/>
      <c r="E621" s="321"/>
      <c r="F621" s="322"/>
      <c r="G621" s="139">
        <f>SUM(G622:G630)</f>
        <v>0</v>
      </c>
      <c r="I621" s="246"/>
    </row>
    <row r="622" spans="1:9" ht="15">
      <c r="A622" s="269">
        <v>529</v>
      </c>
      <c r="B622" s="61" t="s">
        <v>212</v>
      </c>
      <c r="C622" s="64" t="s">
        <v>198</v>
      </c>
      <c r="D622" s="61" t="s">
        <v>2</v>
      </c>
      <c r="E622" s="107">
        <v>121</v>
      </c>
      <c r="F622" s="192"/>
      <c r="G622" s="293">
        <f aca="true" t="shared" si="28" ref="G622:G640">E622*F622</f>
        <v>0</v>
      </c>
      <c r="I622" s="246"/>
    </row>
    <row r="623" spans="1:9" ht="15">
      <c r="A623" s="269">
        <v>530</v>
      </c>
      <c r="B623" s="61" t="s">
        <v>212</v>
      </c>
      <c r="C623" s="64" t="s">
        <v>213</v>
      </c>
      <c r="D623" s="61" t="s">
        <v>2</v>
      </c>
      <c r="E623" s="107">
        <v>80</v>
      </c>
      <c r="F623" s="192"/>
      <c r="G623" s="293">
        <f t="shared" si="28"/>
        <v>0</v>
      </c>
      <c r="I623" s="246"/>
    </row>
    <row r="624" spans="1:9" ht="15">
      <c r="A624" s="269">
        <v>531</v>
      </c>
      <c r="B624" s="61" t="s">
        <v>212</v>
      </c>
      <c r="C624" s="64" t="s">
        <v>214</v>
      </c>
      <c r="D624" s="61" t="s">
        <v>2</v>
      </c>
      <c r="E624" s="107">
        <v>10</v>
      </c>
      <c r="F624" s="192"/>
      <c r="G624" s="293">
        <f t="shared" si="28"/>
        <v>0</v>
      </c>
      <c r="I624" s="246"/>
    </row>
    <row r="625" spans="1:9" ht="15">
      <c r="A625" s="269">
        <v>532</v>
      </c>
      <c r="B625" s="61" t="s">
        <v>212</v>
      </c>
      <c r="C625" s="64" t="s">
        <v>215</v>
      </c>
      <c r="D625" s="61" t="s">
        <v>2</v>
      </c>
      <c r="E625" s="107">
        <v>16</v>
      </c>
      <c r="F625" s="192"/>
      <c r="G625" s="293">
        <f t="shared" si="28"/>
        <v>0</v>
      </c>
      <c r="I625" s="246"/>
    </row>
    <row r="626" spans="1:9" ht="15">
      <c r="A626" s="269">
        <v>533</v>
      </c>
      <c r="B626" s="61" t="s">
        <v>212</v>
      </c>
      <c r="C626" s="64" t="s">
        <v>216</v>
      </c>
      <c r="D626" s="61" t="s">
        <v>2</v>
      </c>
      <c r="E626" s="107">
        <v>15</v>
      </c>
      <c r="F626" s="192"/>
      <c r="G626" s="293">
        <f t="shared" si="28"/>
        <v>0</v>
      </c>
      <c r="I626" s="246"/>
    </row>
    <row r="627" spans="1:9" ht="15">
      <c r="A627" s="269">
        <v>534</v>
      </c>
      <c r="B627" s="61" t="s">
        <v>212</v>
      </c>
      <c r="C627" s="64" t="s">
        <v>217</v>
      </c>
      <c r="D627" s="61" t="s">
        <v>2</v>
      </c>
      <c r="E627" s="107">
        <v>121</v>
      </c>
      <c r="F627" s="192"/>
      <c r="G627" s="293">
        <f t="shared" si="28"/>
        <v>0</v>
      </c>
      <c r="I627" s="246"/>
    </row>
    <row r="628" spans="1:9" ht="25.5" customHeight="1">
      <c r="A628" s="269">
        <v>535</v>
      </c>
      <c r="B628" s="61" t="s">
        <v>212</v>
      </c>
      <c r="C628" s="64" t="s">
        <v>218</v>
      </c>
      <c r="D628" s="61" t="s">
        <v>2</v>
      </c>
      <c r="E628" s="107">
        <v>121</v>
      </c>
      <c r="F628" s="192"/>
      <c r="G628" s="293">
        <f t="shared" si="28"/>
        <v>0</v>
      </c>
      <c r="I628" s="246"/>
    </row>
    <row r="629" spans="1:9" ht="25.5" customHeight="1">
      <c r="A629" s="269">
        <v>536</v>
      </c>
      <c r="B629" s="61" t="s">
        <v>212</v>
      </c>
      <c r="C629" s="64" t="s">
        <v>1210</v>
      </c>
      <c r="D629" s="61" t="s">
        <v>193</v>
      </c>
      <c r="E629" s="107">
        <v>1</v>
      </c>
      <c r="F629" s="192"/>
      <c r="G629" s="293">
        <f t="shared" si="28"/>
        <v>0</v>
      </c>
      <c r="I629" s="246"/>
    </row>
    <row r="630" spans="1:9" ht="15">
      <c r="A630" s="269">
        <v>537</v>
      </c>
      <c r="B630" s="61" t="s">
        <v>212</v>
      </c>
      <c r="C630" s="64" t="s">
        <v>1211</v>
      </c>
      <c r="D630" s="61" t="s">
        <v>1</v>
      </c>
      <c r="E630" s="107">
        <v>24</v>
      </c>
      <c r="F630" s="192"/>
      <c r="G630" s="293">
        <f t="shared" si="28"/>
        <v>0</v>
      </c>
      <c r="I630" s="246"/>
    </row>
    <row r="631" spans="1:9" ht="15" customHeight="1">
      <c r="A631" s="320" t="s">
        <v>1212</v>
      </c>
      <c r="B631" s="321"/>
      <c r="C631" s="321"/>
      <c r="D631" s="321"/>
      <c r="E631" s="321"/>
      <c r="F631" s="322"/>
      <c r="G631" s="139">
        <f>SUM(G632:G640)</f>
        <v>0</v>
      </c>
      <c r="I631" s="246"/>
    </row>
    <row r="632" spans="1:9" ht="15">
      <c r="A632" s="269">
        <v>538</v>
      </c>
      <c r="B632" s="61" t="s">
        <v>212</v>
      </c>
      <c r="C632" s="64" t="s">
        <v>219</v>
      </c>
      <c r="D632" s="61" t="s">
        <v>193</v>
      </c>
      <c r="E632" s="107">
        <v>1</v>
      </c>
      <c r="F632" s="192"/>
      <c r="G632" s="293">
        <f t="shared" si="28"/>
        <v>0</v>
      </c>
      <c r="I632" s="246"/>
    </row>
    <row r="633" spans="1:9" ht="15">
      <c r="A633" s="269">
        <v>539</v>
      </c>
      <c r="B633" s="61" t="s">
        <v>212</v>
      </c>
      <c r="C633" s="64" t="s">
        <v>220</v>
      </c>
      <c r="D633" s="61" t="s">
        <v>1</v>
      </c>
      <c r="E633" s="107">
        <v>12</v>
      </c>
      <c r="F633" s="192"/>
      <c r="G633" s="293">
        <f t="shared" si="28"/>
        <v>0</v>
      </c>
      <c r="I633" s="246"/>
    </row>
    <row r="634" spans="1:9" ht="15">
      <c r="A634" s="269">
        <v>540</v>
      </c>
      <c r="B634" s="61" t="s">
        <v>212</v>
      </c>
      <c r="C634" s="64" t="s">
        <v>221</v>
      </c>
      <c r="D634" s="61" t="s">
        <v>1</v>
      </c>
      <c r="E634" s="107">
        <v>4</v>
      </c>
      <c r="F634" s="192"/>
      <c r="G634" s="293">
        <f t="shared" si="28"/>
        <v>0</v>
      </c>
      <c r="I634" s="246"/>
    </row>
    <row r="635" spans="1:9" ht="15">
      <c r="A635" s="269">
        <v>541</v>
      </c>
      <c r="B635" s="61" t="s">
        <v>212</v>
      </c>
      <c r="C635" s="64" t="s">
        <v>222</v>
      </c>
      <c r="D635" s="61" t="s">
        <v>1</v>
      </c>
      <c r="E635" s="107">
        <v>2</v>
      </c>
      <c r="F635" s="192"/>
      <c r="G635" s="293">
        <f t="shared" si="28"/>
        <v>0</v>
      </c>
      <c r="I635" s="246"/>
    </row>
    <row r="636" spans="1:9" ht="15">
      <c r="A636" s="269">
        <v>542</v>
      </c>
      <c r="B636" s="61" t="s">
        <v>212</v>
      </c>
      <c r="C636" s="64" t="s">
        <v>223</v>
      </c>
      <c r="D636" s="61" t="s">
        <v>1</v>
      </c>
      <c r="E636" s="107">
        <v>8</v>
      </c>
      <c r="F636" s="192"/>
      <c r="G636" s="293">
        <f t="shared" si="28"/>
        <v>0</v>
      </c>
      <c r="I636" s="246"/>
    </row>
    <row r="637" spans="1:9" ht="15">
      <c r="A637" s="269">
        <v>543</v>
      </c>
      <c r="B637" s="61" t="s">
        <v>212</v>
      </c>
      <c r="C637" s="64" t="s">
        <v>224</v>
      </c>
      <c r="D637" s="61" t="s">
        <v>1</v>
      </c>
      <c r="E637" s="107">
        <v>1</v>
      </c>
      <c r="F637" s="192"/>
      <c r="G637" s="293">
        <f t="shared" si="28"/>
        <v>0</v>
      </c>
      <c r="I637" s="246"/>
    </row>
    <row r="638" spans="1:9" ht="15">
      <c r="A638" s="269">
        <v>544</v>
      </c>
      <c r="B638" s="61" t="s">
        <v>212</v>
      </c>
      <c r="C638" s="64" t="s">
        <v>225</v>
      </c>
      <c r="D638" s="61" t="s">
        <v>1</v>
      </c>
      <c r="E638" s="107">
        <v>3</v>
      </c>
      <c r="F638" s="192"/>
      <c r="G638" s="293">
        <f t="shared" si="28"/>
        <v>0</v>
      </c>
      <c r="I638" s="246"/>
    </row>
    <row r="639" spans="1:9" ht="15">
      <c r="A639" s="269">
        <v>545</v>
      </c>
      <c r="B639" s="61" t="s">
        <v>212</v>
      </c>
      <c r="C639" s="64" t="s">
        <v>226</v>
      </c>
      <c r="D639" s="61" t="s">
        <v>1</v>
      </c>
      <c r="E639" s="107">
        <v>6</v>
      </c>
      <c r="F639" s="192"/>
      <c r="G639" s="293">
        <f t="shared" si="28"/>
        <v>0</v>
      </c>
      <c r="I639" s="246"/>
    </row>
    <row r="640" spans="1:9" ht="15">
      <c r="A640" s="269">
        <v>546</v>
      </c>
      <c r="B640" s="61" t="s">
        <v>212</v>
      </c>
      <c r="C640" s="64" t="s">
        <v>227</v>
      </c>
      <c r="D640" s="61" t="s">
        <v>1</v>
      </c>
      <c r="E640" s="107">
        <v>2</v>
      </c>
      <c r="F640" s="192"/>
      <c r="G640" s="293">
        <f t="shared" si="28"/>
        <v>0</v>
      </c>
      <c r="I640" s="246"/>
    </row>
    <row r="641" spans="1:9" ht="15" customHeight="1">
      <c r="A641" s="320" t="s">
        <v>1213</v>
      </c>
      <c r="B641" s="321"/>
      <c r="C641" s="321"/>
      <c r="D641" s="321"/>
      <c r="E641" s="321"/>
      <c r="F641" s="322"/>
      <c r="G641" s="139">
        <f>SUM(G642:G645)</f>
        <v>0</v>
      </c>
      <c r="I641" s="246"/>
    </row>
    <row r="642" spans="1:9" ht="15">
      <c r="A642" s="269">
        <v>547</v>
      </c>
      <c r="B642" s="61" t="s">
        <v>212</v>
      </c>
      <c r="C642" s="64" t="s">
        <v>228</v>
      </c>
      <c r="D642" s="61" t="s">
        <v>2</v>
      </c>
      <c r="E642" s="107">
        <v>20</v>
      </c>
      <c r="F642" s="192"/>
      <c r="G642" s="293">
        <f>E642*F642</f>
        <v>0</v>
      </c>
      <c r="I642" s="246"/>
    </row>
    <row r="643" spans="1:9" ht="15">
      <c r="A643" s="269">
        <v>548</v>
      </c>
      <c r="B643" s="61" t="s">
        <v>212</v>
      </c>
      <c r="C643" s="64" t="s">
        <v>229</v>
      </c>
      <c r="D643" s="61" t="s">
        <v>2</v>
      </c>
      <c r="E643" s="107">
        <v>40</v>
      </c>
      <c r="F643" s="192"/>
      <c r="G643" s="293">
        <f>E643*F643</f>
        <v>0</v>
      </c>
      <c r="I643" s="246"/>
    </row>
    <row r="644" spans="1:9" ht="15">
      <c r="A644" s="269">
        <v>549</v>
      </c>
      <c r="B644" s="61" t="s">
        <v>212</v>
      </c>
      <c r="C644" s="64" t="s">
        <v>230</v>
      </c>
      <c r="D644" s="61" t="s">
        <v>2</v>
      </c>
      <c r="E644" s="107">
        <v>20</v>
      </c>
      <c r="F644" s="192"/>
      <c r="G644" s="293">
        <f>E644*F644</f>
        <v>0</v>
      </c>
      <c r="I644" s="246"/>
    </row>
    <row r="645" spans="1:9" ht="15">
      <c r="A645" s="269">
        <v>550</v>
      </c>
      <c r="B645" s="61" t="s">
        <v>212</v>
      </c>
      <c r="C645" s="64" t="s">
        <v>1214</v>
      </c>
      <c r="D645" s="61" t="s">
        <v>1215</v>
      </c>
      <c r="E645" s="107">
        <v>17</v>
      </c>
      <c r="F645" s="192"/>
      <c r="G645" s="293">
        <f>E645*F645</f>
        <v>0</v>
      </c>
      <c r="I645" s="246"/>
    </row>
    <row r="646" spans="1:9" ht="15" customHeight="1">
      <c r="A646" s="320" t="s">
        <v>1216</v>
      </c>
      <c r="B646" s="321"/>
      <c r="C646" s="321"/>
      <c r="D646" s="321"/>
      <c r="E646" s="321"/>
      <c r="F646" s="322"/>
      <c r="G646" s="139">
        <f>SUM(G647:G648)</f>
        <v>0</v>
      </c>
      <c r="I646" s="246"/>
    </row>
    <row r="647" spans="1:9" ht="15">
      <c r="A647" s="269">
        <v>551</v>
      </c>
      <c r="B647" s="86" t="s">
        <v>212</v>
      </c>
      <c r="C647" s="64" t="s">
        <v>231</v>
      </c>
      <c r="D647" s="61" t="s">
        <v>2</v>
      </c>
      <c r="E647" s="107">
        <v>10</v>
      </c>
      <c r="F647" s="192"/>
      <c r="G647" s="293">
        <f>E647*F647</f>
        <v>0</v>
      </c>
      <c r="I647" s="246"/>
    </row>
    <row r="648" spans="1:9" ht="15">
      <c r="A648" s="269">
        <v>552</v>
      </c>
      <c r="B648" s="86" t="s">
        <v>212</v>
      </c>
      <c r="C648" s="64" t="s">
        <v>1217</v>
      </c>
      <c r="D648" s="61" t="s">
        <v>197</v>
      </c>
      <c r="E648" s="107">
        <v>1</v>
      </c>
      <c r="F648" s="192"/>
      <c r="G648" s="293">
        <f>E648*F648</f>
        <v>0</v>
      </c>
      <c r="I648" s="246"/>
    </row>
    <row r="649" spans="1:9" ht="15">
      <c r="A649" s="320" t="s">
        <v>1218</v>
      </c>
      <c r="B649" s="321"/>
      <c r="C649" s="321"/>
      <c r="D649" s="321"/>
      <c r="E649" s="321"/>
      <c r="F649" s="322"/>
      <c r="G649" s="139">
        <f>SUM(G650:G651)</f>
        <v>0</v>
      </c>
      <c r="I649" s="246"/>
    </row>
    <row r="650" spans="1:9" ht="15">
      <c r="A650" s="269">
        <v>553</v>
      </c>
      <c r="B650" s="86" t="s">
        <v>212</v>
      </c>
      <c r="C650" s="64" t="s">
        <v>232</v>
      </c>
      <c r="D650" s="47" t="s">
        <v>1</v>
      </c>
      <c r="E650" s="107">
        <v>2</v>
      </c>
      <c r="F650" s="192"/>
      <c r="G650" s="293">
        <f>E650*F650</f>
        <v>0</v>
      </c>
      <c r="I650" s="246"/>
    </row>
    <row r="651" spans="1:9" ht="15">
      <c r="A651" s="269">
        <v>554</v>
      </c>
      <c r="B651" s="86" t="s">
        <v>212</v>
      </c>
      <c r="C651" s="64" t="s">
        <v>233</v>
      </c>
      <c r="D651" s="47" t="s">
        <v>1</v>
      </c>
      <c r="E651" s="107">
        <v>4</v>
      </c>
      <c r="F651" s="192"/>
      <c r="G651" s="293">
        <f>E651*F651</f>
        <v>0</v>
      </c>
      <c r="I651" s="246"/>
    </row>
    <row r="652" spans="1:9" ht="15" customHeight="1">
      <c r="A652" s="392" t="s">
        <v>234</v>
      </c>
      <c r="B652" s="393"/>
      <c r="C652" s="393"/>
      <c r="D652" s="393"/>
      <c r="E652" s="393"/>
      <c r="F652" s="394"/>
      <c r="G652" s="137">
        <f>G653+G664</f>
        <v>0</v>
      </c>
      <c r="I652" s="246"/>
    </row>
    <row r="653" spans="1:9" ht="15" customHeight="1">
      <c r="A653" s="320" t="s">
        <v>1219</v>
      </c>
      <c r="B653" s="321"/>
      <c r="C653" s="321"/>
      <c r="D653" s="321"/>
      <c r="E653" s="321"/>
      <c r="F653" s="322"/>
      <c r="G653" s="139">
        <f>SUM(G654:G663)</f>
        <v>0</v>
      </c>
      <c r="I653" s="246"/>
    </row>
    <row r="654" spans="1:9" ht="15">
      <c r="A654" s="269">
        <v>555</v>
      </c>
      <c r="B654" s="86" t="s">
        <v>235</v>
      </c>
      <c r="C654" s="64" t="s">
        <v>236</v>
      </c>
      <c r="D654" s="47" t="s">
        <v>1</v>
      </c>
      <c r="E654" s="107">
        <v>1</v>
      </c>
      <c r="F654" s="192"/>
      <c r="G654" s="293">
        <f aca="true" t="shared" si="29" ref="G654:G665">E654*F654</f>
        <v>0</v>
      </c>
      <c r="I654" s="246"/>
    </row>
    <row r="655" spans="1:9" ht="15">
      <c r="A655" s="269">
        <v>556</v>
      </c>
      <c r="B655" s="86" t="s">
        <v>235</v>
      </c>
      <c r="C655" s="64" t="s">
        <v>237</v>
      </c>
      <c r="D655" s="47" t="s">
        <v>1</v>
      </c>
      <c r="E655" s="107">
        <v>1</v>
      </c>
      <c r="F655" s="192"/>
      <c r="G655" s="293">
        <f t="shared" si="29"/>
        <v>0</v>
      </c>
      <c r="I655" s="246"/>
    </row>
    <row r="656" spans="1:9" ht="25.5">
      <c r="A656" s="269">
        <v>557</v>
      </c>
      <c r="B656" s="86" t="s">
        <v>235</v>
      </c>
      <c r="C656" s="64" t="s">
        <v>238</v>
      </c>
      <c r="D656" s="47" t="s">
        <v>2</v>
      </c>
      <c r="E656" s="107">
        <v>11</v>
      </c>
      <c r="F656" s="192"/>
      <c r="G656" s="293">
        <f t="shared" si="29"/>
        <v>0</v>
      </c>
      <c r="I656" s="246"/>
    </row>
    <row r="657" spans="1:9" ht="15">
      <c r="A657" s="269">
        <v>558</v>
      </c>
      <c r="B657" s="86" t="s">
        <v>235</v>
      </c>
      <c r="C657" s="64" t="s">
        <v>1220</v>
      </c>
      <c r="D657" s="61" t="s">
        <v>0</v>
      </c>
      <c r="E657" s="107">
        <v>11</v>
      </c>
      <c r="F657" s="192"/>
      <c r="G657" s="293">
        <f t="shared" si="29"/>
        <v>0</v>
      </c>
      <c r="I657" s="246"/>
    </row>
    <row r="658" spans="1:9" ht="15">
      <c r="A658" s="269">
        <v>559</v>
      </c>
      <c r="B658" s="86" t="s">
        <v>235</v>
      </c>
      <c r="C658" s="64" t="s">
        <v>1221</v>
      </c>
      <c r="D658" s="61" t="s">
        <v>0</v>
      </c>
      <c r="E658" s="107">
        <v>0.864</v>
      </c>
      <c r="F658" s="192"/>
      <c r="G658" s="293">
        <f t="shared" si="29"/>
        <v>0</v>
      </c>
      <c r="I658" s="246"/>
    </row>
    <row r="659" spans="1:9" ht="15">
      <c r="A659" s="269">
        <v>560</v>
      </c>
      <c r="B659" s="86" t="s">
        <v>235</v>
      </c>
      <c r="C659" s="64" t="s">
        <v>1222</v>
      </c>
      <c r="D659" s="61" t="s">
        <v>0</v>
      </c>
      <c r="E659" s="107">
        <v>0.864</v>
      </c>
      <c r="F659" s="192"/>
      <c r="G659" s="293">
        <f t="shared" si="29"/>
        <v>0</v>
      </c>
      <c r="I659" s="246"/>
    </row>
    <row r="660" spans="1:9" ht="15">
      <c r="A660" s="269">
        <v>561</v>
      </c>
      <c r="B660" s="86" t="s">
        <v>235</v>
      </c>
      <c r="C660" s="64" t="s">
        <v>239</v>
      </c>
      <c r="D660" s="61" t="s">
        <v>2</v>
      </c>
      <c r="E660" s="107">
        <v>3</v>
      </c>
      <c r="F660" s="192"/>
      <c r="G660" s="293">
        <f t="shared" si="29"/>
        <v>0</v>
      </c>
      <c r="I660" s="246"/>
    </row>
    <row r="661" spans="1:9" ht="25.5">
      <c r="A661" s="269">
        <v>562</v>
      </c>
      <c r="B661" s="86" t="s">
        <v>235</v>
      </c>
      <c r="C661" s="64" t="s">
        <v>240</v>
      </c>
      <c r="D661" s="61" t="s">
        <v>241</v>
      </c>
      <c r="E661" s="107">
        <v>0.11</v>
      </c>
      <c r="F661" s="192"/>
      <c r="G661" s="293">
        <f t="shared" si="29"/>
        <v>0</v>
      </c>
      <c r="I661" s="246"/>
    </row>
    <row r="662" spans="1:9" ht="15">
      <c r="A662" s="269">
        <v>563</v>
      </c>
      <c r="B662" s="86" t="s">
        <v>235</v>
      </c>
      <c r="C662" s="64" t="s">
        <v>242</v>
      </c>
      <c r="D662" s="61" t="s">
        <v>1</v>
      </c>
      <c r="E662" s="107">
        <v>1</v>
      </c>
      <c r="F662" s="192"/>
      <c r="G662" s="293">
        <f t="shared" si="29"/>
        <v>0</v>
      </c>
      <c r="I662" s="246"/>
    </row>
    <row r="663" spans="1:9" ht="15">
      <c r="A663" s="269">
        <v>564</v>
      </c>
      <c r="B663" s="86" t="s">
        <v>235</v>
      </c>
      <c r="C663" s="64" t="s">
        <v>1223</v>
      </c>
      <c r="D663" s="61" t="s">
        <v>191</v>
      </c>
      <c r="E663" s="107">
        <v>1</v>
      </c>
      <c r="F663" s="192"/>
      <c r="G663" s="293">
        <f t="shared" si="29"/>
        <v>0</v>
      </c>
      <c r="I663" s="246"/>
    </row>
    <row r="664" spans="1:9" ht="15" customHeight="1">
      <c r="A664" s="320" t="s">
        <v>243</v>
      </c>
      <c r="B664" s="321"/>
      <c r="C664" s="321"/>
      <c r="D664" s="321"/>
      <c r="E664" s="321"/>
      <c r="F664" s="322"/>
      <c r="G664" s="139">
        <f>SUM(G665)</f>
        <v>0</v>
      </c>
      <c r="I664" s="246"/>
    </row>
    <row r="665" spans="1:9" ht="15">
      <c r="A665" s="269">
        <v>565</v>
      </c>
      <c r="B665" s="86" t="s">
        <v>235</v>
      </c>
      <c r="C665" s="66" t="s">
        <v>1224</v>
      </c>
      <c r="D665" s="69" t="s">
        <v>191</v>
      </c>
      <c r="E665" s="108">
        <v>1</v>
      </c>
      <c r="F665" s="193"/>
      <c r="G665" s="293">
        <f t="shared" si="29"/>
        <v>0</v>
      </c>
      <c r="I665" s="246"/>
    </row>
    <row r="666" spans="1:9" ht="15" customHeight="1">
      <c r="A666" s="392" t="s">
        <v>244</v>
      </c>
      <c r="B666" s="393"/>
      <c r="C666" s="393"/>
      <c r="D666" s="393"/>
      <c r="E666" s="393"/>
      <c r="F666" s="394"/>
      <c r="G666" s="137">
        <f>G667</f>
        <v>0</v>
      </c>
      <c r="I666" s="246"/>
    </row>
    <row r="667" spans="1:9" ht="15" customHeight="1">
      <c r="A667" s="320" t="s">
        <v>1225</v>
      </c>
      <c r="B667" s="321"/>
      <c r="C667" s="321"/>
      <c r="D667" s="321"/>
      <c r="E667" s="321"/>
      <c r="F667" s="322"/>
      <c r="G667" s="139">
        <f>SUM(G668:G671)</f>
        <v>0</v>
      </c>
      <c r="I667" s="246"/>
    </row>
    <row r="668" spans="1:9" ht="15">
      <c r="A668" s="269">
        <v>566</v>
      </c>
      <c r="B668" s="86" t="s">
        <v>190</v>
      </c>
      <c r="C668" s="64" t="s">
        <v>245</v>
      </c>
      <c r="D668" s="61" t="s">
        <v>191</v>
      </c>
      <c r="E668" s="107">
        <v>1</v>
      </c>
      <c r="F668" s="192"/>
      <c r="G668" s="293">
        <f>E668*F668</f>
        <v>0</v>
      </c>
      <c r="I668" s="246"/>
    </row>
    <row r="669" spans="1:9" ht="15">
      <c r="A669" s="269">
        <v>567</v>
      </c>
      <c r="B669" s="86" t="s">
        <v>190</v>
      </c>
      <c r="C669" s="64" t="s">
        <v>1226</v>
      </c>
      <c r="D669" s="61" t="s">
        <v>2</v>
      </c>
      <c r="E669" s="107">
        <v>20</v>
      </c>
      <c r="F669" s="192"/>
      <c r="G669" s="293">
        <f>E669*F669</f>
        <v>0</v>
      </c>
      <c r="I669" s="246"/>
    </row>
    <row r="670" spans="1:9" ht="15">
      <c r="A670" s="269">
        <v>568</v>
      </c>
      <c r="B670" s="86" t="s">
        <v>190</v>
      </c>
      <c r="C670" s="64" t="s">
        <v>1227</v>
      </c>
      <c r="D670" s="61" t="s">
        <v>1228</v>
      </c>
      <c r="E670" s="107">
        <v>1</v>
      </c>
      <c r="F670" s="192"/>
      <c r="G670" s="293">
        <f>E670*F670</f>
        <v>0</v>
      </c>
      <c r="I670" s="246"/>
    </row>
    <row r="671" spans="1:9" ht="15">
      <c r="A671" s="269">
        <v>569</v>
      </c>
      <c r="B671" s="86" t="s">
        <v>190</v>
      </c>
      <c r="C671" s="66" t="s">
        <v>1295</v>
      </c>
      <c r="D671" s="65" t="s">
        <v>1228</v>
      </c>
      <c r="E671" s="108">
        <v>1</v>
      </c>
      <c r="F671" s="193"/>
      <c r="G671" s="293">
        <f>E671*F671</f>
        <v>0</v>
      </c>
      <c r="I671" s="246"/>
    </row>
    <row r="672" spans="1:9" ht="15" customHeight="1">
      <c r="A672" s="392" t="s">
        <v>1229</v>
      </c>
      <c r="B672" s="393"/>
      <c r="C672" s="393"/>
      <c r="D672" s="393"/>
      <c r="E672" s="393"/>
      <c r="F672" s="394"/>
      <c r="G672" s="137">
        <f>SUM(G673:G691)</f>
        <v>0</v>
      </c>
      <c r="I672" s="246"/>
    </row>
    <row r="673" spans="1:9" ht="15">
      <c r="A673" s="269">
        <v>570</v>
      </c>
      <c r="B673" s="86" t="s">
        <v>212</v>
      </c>
      <c r="C673" s="66" t="s">
        <v>1230</v>
      </c>
      <c r="D673" s="65" t="s">
        <v>193</v>
      </c>
      <c r="E673" s="108">
        <v>4</v>
      </c>
      <c r="F673" s="193"/>
      <c r="G673" s="293">
        <f aca="true" t="shared" si="30" ref="G673:G736">E673*F673</f>
        <v>0</v>
      </c>
      <c r="I673" s="246"/>
    </row>
    <row r="674" spans="1:9" ht="15">
      <c r="A674" s="269">
        <v>571</v>
      </c>
      <c r="B674" s="86" t="s">
        <v>212</v>
      </c>
      <c r="C674" s="66" t="s">
        <v>1296</v>
      </c>
      <c r="D674" s="65" t="s">
        <v>193</v>
      </c>
      <c r="E674" s="108">
        <v>1</v>
      </c>
      <c r="F674" s="193"/>
      <c r="G674" s="293">
        <f t="shared" si="30"/>
        <v>0</v>
      </c>
      <c r="I674" s="246"/>
    </row>
    <row r="675" spans="1:9" ht="15">
      <c r="A675" s="269">
        <v>572</v>
      </c>
      <c r="B675" s="86" t="s">
        <v>212</v>
      </c>
      <c r="C675" s="66" t="s">
        <v>1231</v>
      </c>
      <c r="D675" s="65" t="s">
        <v>193</v>
      </c>
      <c r="E675" s="108">
        <v>1</v>
      </c>
      <c r="F675" s="193"/>
      <c r="G675" s="293">
        <f t="shared" si="30"/>
        <v>0</v>
      </c>
      <c r="I675" s="246"/>
    </row>
    <row r="676" spans="1:9" ht="15">
      <c r="A676" s="269">
        <v>573</v>
      </c>
      <c r="B676" s="86" t="s">
        <v>212</v>
      </c>
      <c r="C676" s="66" t="s">
        <v>1297</v>
      </c>
      <c r="D676" s="65" t="s">
        <v>193</v>
      </c>
      <c r="E676" s="108">
        <v>1</v>
      </c>
      <c r="F676" s="193"/>
      <c r="G676" s="293">
        <f t="shared" si="30"/>
        <v>0</v>
      </c>
      <c r="I676" s="246"/>
    </row>
    <row r="677" spans="1:9" ht="15">
      <c r="A677" s="269">
        <v>574</v>
      </c>
      <c r="B677" s="86" t="s">
        <v>212</v>
      </c>
      <c r="C677" s="66" t="s">
        <v>1232</v>
      </c>
      <c r="D677" s="65" t="s">
        <v>1</v>
      </c>
      <c r="E677" s="108">
        <v>4</v>
      </c>
      <c r="F677" s="193"/>
      <c r="G677" s="293">
        <f t="shared" si="30"/>
        <v>0</v>
      </c>
      <c r="I677" s="246"/>
    </row>
    <row r="678" spans="1:9" ht="15">
      <c r="A678" s="269">
        <v>575</v>
      </c>
      <c r="B678" s="86" t="s">
        <v>212</v>
      </c>
      <c r="C678" s="66" t="s">
        <v>1298</v>
      </c>
      <c r="D678" s="65" t="s">
        <v>1</v>
      </c>
      <c r="E678" s="108">
        <v>3</v>
      </c>
      <c r="F678" s="193"/>
      <c r="G678" s="293">
        <f t="shared" si="30"/>
        <v>0</v>
      </c>
      <c r="I678" s="246"/>
    </row>
    <row r="679" spans="1:9" ht="15">
      <c r="A679" s="269">
        <v>576</v>
      </c>
      <c r="B679" s="86" t="s">
        <v>212</v>
      </c>
      <c r="C679" s="66" t="s">
        <v>246</v>
      </c>
      <c r="D679" s="65" t="s">
        <v>1</v>
      </c>
      <c r="E679" s="108">
        <v>1</v>
      </c>
      <c r="F679" s="193"/>
      <c r="G679" s="293">
        <f t="shared" si="30"/>
        <v>0</v>
      </c>
      <c r="I679" s="246"/>
    </row>
    <row r="680" spans="1:9" ht="25.5">
      <c r="A680" s="269">
        <v>577</v>
      </c>
      <c r="B680" s="86" t="s">
        <v>212</v>
      </c>
      <c r="C680" s="66" t="s">
        <v>1233</v>
      </c>
      <c r="D680" s="65" t="s">
        <v>193</v>
      </c>
      <c r="E680" s="108">
        <v>1</v>
      </c>
      <c r="F680" s="193"/>
      <c r="G680" s="293">
        <f t="shared" si="30"/>
        <v>0</v>
      </c>
      <c r="I680" s="246"/>
    </row>
    <row r="681" spans="1:9" ht="15">
      <c r="A681" s="269">
        <v>578</v>
      </c>
      <c r="B681" s="86" t="s">
        <v>212</v>
      </c>
      <c r="C681" s="66" t="s">
        <v>1234</v>
      </c>
      <c r="D681" s="65" t="s">
        <v>1</v>
      </c>
      <c r="E681" s="108">
        <v>1</v>
      </c>
      <c r="F681" s="193"/>
      <c r="G681" s="293">
        <f t="shared" si="30"/>
        <v>0</v>
      </c>
      <c r="I681" s="246"/>
    </row>
    <row r="682" spans="1:9" ht="15">
      <c r="A682" s="269">
        <v>579</v>
      </c>
      <c r="B682" s="86" t="s">
        <v>212</v>
      </c>
      <c r="C682" s="66" t="s">
        <v>247</v>
      </c>
      <c r="D682" s="65" t="s">
        <v>1</v>
      </c>
      <c r="E682" s="108">
        <v>2</v>
      </c>
      <c r="F682" s="193"/>
      <c r="G682" s="293">
        <f t="shared" si="30"/>
        <v>0</v>
      </c>
      <c r="I682" s="246"/>
    </row>
    <row r="683" spans="1:9" ht="15">
      <c r="A683" s="269">
        <v>580</v>
      </c>
      <c r="B683" s="86" t="s">
        <v>212</v>
      </c>
      <c r="C683" s="66" t="s">
        <v>248</v>
      </c>
      <c r="D683" s="65" t="s">
        <v>1</v>
      </c>
      <c r="E683" s="108">
        <v>8</v>
      </c>
      <c r="F683" s="193"/>
      <c r="G683" s="293">
        <f t="shared" si="30"/>
        <v>0</v>
      </c>
      <c r="I683" s="246"/>
    </row>
    <row r="684" spans="1:9" ht="15">
      <c r="A684" s="269">
        <v>581</v>
      </c>
      <c r="B684" s="86" t="s">
        <v>212</v>
      </c>
      <c r="C684" s="66" t="s">
        <v>249</v>
      </c>
      <c r="D684" s="65" t="s">
        <v>1</v>
      </c>
      <c r="E684" s="108">
        <v>3</v>
      </c>
      <c r="F684" s="193"/>
      <c r="G684" s="293">
        <f t="shared" si="30"/>
        <v>0</v>
      </c>
      <c r="I684" s="246"/>
    </row>
    <row r="685" spans="1:9" ht="15">
      <c r="A685" s="269">
        <v>582</v>
      </c>
      <c r="B685" s="86" t="s">
        <v>212</v>
      </c>
      <c r="C685" s="66" t="s">
        <v>250</v>
      </c>
      <c r="D685" s="65" t="s">
        <v>1</v>
      </c>
      <c r="E685" s="108">
        <v>3</v>
      </c>
      <c r="F685" s="193"/>
      <c r="G685" s="293">
        <f t="shared" si="30"/>
        <v>0</v>
      </c>
      <c r="I685" s="246"/>
    </row>
    <row r="686" spans="1:9" ht="15">
      <c r="A686" s="269">
        <v>583</v>
      </c>
      <c r="B686" s="86" t="s">
        <v>212</v>
      </c>
      <c r="C686" s="66" t="s">
        <v>251</v>
      </c>
      <c r="D686" s="65" t="s">
        <v>1</v>
      </c>
      <c r="E686" s="108">
        <v>3</v>
      </c>
      <c r="F686" s="193"/>
      <c r="G686" s="293">
        <f t="shared" si="30"/>
        <v>0</v>
      </c>
      <c r="I686" s="246"/>
    </row>
    <row r="687" spans="1:9" ht="15">
      <c r="A687" s="269">
        <v>584</v>
      </c>
      <c r="B687" s="86" t="s">
        <v>212</v>
      </c>
      <c r="C687" s="66" t="s">
        <v>252</v>
      </c>
      <c r="D687" s="65" t="s">
        <v>1</v>
      </c>
      <c r="E687" s="108">
        <v>6</v>
      </c>
      <c r="F687" s="193"/>
      <c r="G687" s="293">
        <f t="shared" si="30"/>
        <v>0</v>
      </c>
      <c r="I687" s="246"/>
    </row>
    <row r="688" spans="1:9" ht="15">
      <c r="A688" s="269">
        <v>585</v>
      </c>
      <c r="B688" s="86" t="s">
        <v>212</v>
      </c>
      <c r="C688" s="66" t="s">
        <v>253</v>
      </c>
      <c r="D688" s="65" t="s">
        <v>1</v>
      </c>
      <c r="E688" s="108">
        <v>6</v>
      </c>
      <c r="F688" s="193"/>
      <c r="G688" s="293">
        <f t="shared" si="30"/>
        <v>0</v>
      </c>
      <c r="I688" s="246"/>
    </row>
    <row r="689" spans="1:9" ht="15">
      <c r="A689" s="269">
        <v>586</v>
      </c>
      <c r="B689" s="86" t="s">
        <v>212</v>
      </c>
      <c r="C689" s="66" t="s">
        <v>254</v>
      </c>
      <c r="D689" s="65" t="s">
        <v>1</v>
      </c>
      <c r="E689" s="108">
        <v>6</v>
      </c>
      <c r="F689" s="193"/>
      <c r="G689" s="293">
        <f t="shared" si="30"/>
        <v>0</v>
      </c>
      <c r="I689" s="246"/>
    </row>
    <row r="690" spans="1:9" ht="15">
      <c r="A690" s="269">
        <v>587</v>
      </c>
      <c r="B690" s="86" t="s">
        <v>212</v>
      </c>
      <c r="C690" s="66" t="s">
        <v>255</v>
      </c>
      <c r="D690" s="65" t="s">
        <v>1</v>
      </c>
      <c r="E690" s="108">
        <v>1</v>
      </c>
      <c r="F690" s="193"/>
      <c r="G690" s="293">
        <f t="shared" si="30"/>
        <v>0</v>
      </c>
      <c r="I690" s="246"/>
    </row>
    <row r="691" spans="1:9" ht="15">
      <c r="A691" s="269">
        <v>588</v>
      </c>
      <c r="B691" s="86" t="s">
        <v>212</v>
      </c>
      <c r="C691" s="66" t="s">
        <v>1235</v>
      </c>
      <c r="D691" s="65" t="s">
        <v>1</v>
      </c>
      <c r="E691" s="108">
        <v>1</v>
      </c>
      <c r="F691" s="193"/>
      <c r="G691" s="293">
        <f t="shared" si="30"/>
        <v>0</v>
      </c>
      <c r="I691" s="246"/>
    </row>
    <row r="692" spans="1:9" ht="15">
      <c r="A692" s="389" t="s">
        <v>1236</v>
      </c>
      <c r="B692" s="390"/>
      <c r="C692" s="390"/>
      <c r="D692" s="390"/>
      <c r="E692" s="390"/>
      <c r="F692" s="391"/>
      <c r="G692" s="70">
        <f>SUM(G693:G750)</f>
        <v>0</v>
      </c>
      <c r="I692" s="246"/>
    </row>
    <row r="693" spans="1:9" ht="15">
      <c r="A693" s="269">
        <v>589</v>
      </c>
      <c r="B693" s="86" t="s">
        <v>256</v>
      </c>
      <c r="C693" s="64" t="s">
        <v>1237</v>
      </c>
      <c r="D693" s="61" t="s">
        <v>1</v>
      </c>
      <c r="E693" s="107">
        <v>1</v>
      </c>
      <c r="F693" s="192"/>
      <c r="G693" s="293">
        <f t="shared" si="30"/>
        <v>0</v>
      </c>
      <c r="I693" s="246"/>
    </row>
    <row r="694" spans="1:9" ht="15">
      <c r="A694" s="269">
        <v>590</v>
      </c>
      <c r="B694" s="86" t="s">
        <v>256</v>
      </c>
      <c r="C694" s="284" t="s">
        <v>1846</v>
      </c>
      <c r="D694" s="61" t="s">
        <v>1</v>
      </c>
      <c r="E694" s="107">
        <v>1</v>
      </c>
      <c r="F694" s="192"/>
      <c r="G694" s="293">
        <f t="shared" si="30"/>
        <v>0</v>
      </c>
      <c r="I694" s="246"/>
    </row>
    <row r="695" spans="1:9" ht="15">
      <c r="A695" s="269">
        <v>591</v>
      </c>
      <c r="B695" s="86" t="s">
        <v>256</v>
      </c>
      <c r="C695" s="64" t="s">
        <v>1238</v>
      </c>
      <c r="D695" s="61" t="s">
        <v>1</v>
      </c>
      <c r="E695" s="107">
        <v>6</v>
      </c>
      <c r="F695" s="192"/>
      <c r="G695" s="293">
        <f t="shared" si="30"/>
        <v>0</v>
      </c>
      <c r="I695" s="246"/>
    </row>
    <row r="696" spans="1:9" ht="15">
      <c r="A696" s="269">
        <v>592</v>
      </c>
      <c r="B696" s="86" t="s">
        <v>256</v>
      </c>
      <c r="C696" s="64" t="s">
        <v>1239</v>
      </c>
      <c r="D696" s="61" t="s">
        <v>1</v>
      </c>
      <c r="E696" s="107">
        <v>2</v>
      </c>
      <c r="F696" s="192"/>
      <c r="G696" s="293">
        <f t="shared" si="30"/>
        <v>0</v>
      </c>
      <c r="I696" s="246"/>
    </row>
    <row r="697" spans="1:9" ht="15">
      <c r="A697" s="269">
        <v>593</v>
      </c>
      <c r="B697" s="86" t="s">
        <v>256</v>
      </c>
      <c r="C697" s="66" t="s">
        <v>1240</v>
      </c>
      <c r="D697" s="65" t="s">
        <v>1</v>
      </c>
      <c r="E697" s="108">
        <v>5</v>
      </c>
      <c r="F697" s="193"/>
      <c r="G697" s="293">
        <f t="shared" si="30"/>
        <v>0</v>
      </c>
      <c r="I697" s="246"/>
    </row>
    <row r="698" spans="1:9" ht="15">
      <c r="A698" s="269">
        <v>594</v>
      </c>
      <c r="B698" s="86" t="s">
        <v>256</v>
      </c>
      <c r="C698" s="64" t="s">
        <v>1241</v>
      </c>
      <c r="D698" s="61" t="s">
        <v>1</v>
      </c>
      <c r="E698" s="107">
        <v>5</v>
      </c>
      <c r="F698" s="192"/>
      <c r="G698" s="293">
        <f t="shared" si="30"/>
        <v>0</v>
      </c>
      <c r="I698" s="246"/>
    </row>
    <row r="699" spans="1:9" ht="15">
      <c r="A699" s="269">
        <v>595</v>
      </c>
      <c r="B699" s="86" t="s">
        <v>256</v>
      </c>
      <c r="C699" s="64" t="s">
        <v>1242</v>
      </c>
      <c r="D699" s="61" t="s">
        <v>1</v>
      </c>
      <c r="E699" s="107">
        <v>2</v>
      </c>
      <c r="F699" s="192"/>
      <c r="G699" s="293">
        <f t="shared" si="30"/>
        <v>0</v>
      </c>
      <c r="I699" s="246"/>
    </row>
    <row r="700" spans="1:9" ht="15">
      <c r="A700" s="269">
        <v>596</v>
      </c>
      <c r="B700" s="86" t="s">
        <v>256</v>
      </c>
      <c r="C700" s="64" t="s">
        <v>1243</v>
      </c>
      <c r="D700" s="61" t="s">
        <v>1</v>
      </c>
      <c r="E700" s="107">
        <v>5</v>
      </c>
      <c r="F700" s="192"/>
      <c r="G700" s="293">
        <f t="shared" si="30"/>
        <v>0</v>
      </c>
      <c r="I700" s="246"/>
    </row>
    <row r="701" spans="1:9" ht="15">
      <c r="A701" s="269">
        <v>597</v>
      </c>
      <c r="B701" s="86" t="s">
        <v>256</v>
      </c>
      <c r="C701" s="64" t="s">
        <v>1244</v>
      </c>
      <c r="D701" s="61" t="s">
        <v>1</v>
      </c>
      <c r="E701" s="107">
        <v>4</v>
      </c>
      <c r="F701" s="192"/>
      <c r="G701" s="293">
        <f t="shared" si="30"/>
        <v>0</v>
      </c>
      <c r="I701" s="246"/>
    </row>
    <row r="702" spans="1:9" ht="15">
      <c r="A702" s="269">
        <v>598</v>
      </c>
      <c r="B702" s="86" t="s">
        <v>256</v>
      </c>
      <c r="C702" s="64" t="s">
        <v>1245</v>
      </c>
      <c r="D702" s="61" t="s">
        <v>1</v>
      </c>
      <c r="E702" s="107">
        <v>2</v>
      </c>
      <c r="F702" s="192"/>
      <c r="G702" s="293">
        <f t="shared" si="30"/>
        <v>0</v>
      </c>
      <c r="I702" s="246"/>
    </row>
    <row r="703" spans="1:9" ht="15">
      <c r="A703" s="269">
        <v>599</v>
      </c>
      <c r="B703" s="86" t="s">
        <v>256</v>
      </c>
      <c r="C703" s="64" t="s">
        <v>1246</v>
      </c>
      <c r="D703" s="61" t="s">
        <v>193</v>
      </c>
      <c r="E703" s="107">
        <v>1</v>
      </c>
      <c r="F703" s="192"/>
      <c r="G703" s="293">
        <f t="shared" si="30"/>
        <v>0</v>
      </c>
      <c r="I703" s="246"/>
    </row>
    <row r="704" spans="1:9" ht="15">
      <c r="A704" s="269">
        <v>600</v>
      </c>
      <c r="B704" s="86" t="s">
        <v>256</v>
      </c>
      <c r="C704" s="64" t="s">
        <v>1247</v>
      </c>
      <c r="D704" s="61" t="s">
        <v>193</v>
      </c>
      <c r="E704" s="107">
        <v>1</v>
      </c>
      <c r="F704" s="192"/>
      <c r="G704" s="293">
        <f t="shared" si="30"/>
        <v>0</v>
      </c>
      <c r="I704" s="246"/>
    </row>
    <row r="705" spans="1:9" ht="15">
      <c r="A705" s="269">
        <v>601</v>
      </c>
      <c r="B705" s="86" t="s">
        <v>256</v>
      </c>
      <c r="C705" s="64" t="s">
        <v>1248</v>
      </c>
      <c r="D705" s="61" t="s">
        <v>1</v>
      </c>
      <c r="E705" s="107">
        <v>1</v>
      </c>
      <c r="F705" s="192"/>
      <c r="G705" s="293">
        <f t="shared" si="30"/>
        <v>0</v>
      </c>
      <c r="I705" s="246"/>
    </row>
    <row r="706" spans="1:9" ht="15">
      <c r="A706" s="269">
        <v>602</v>
      </c>
      <c r="B706" s="86" t="s">
        <v>256</v>
      </c>
      <c r="C706" s="64" t="s">
        <v>1248</v>
      </c>
      <c r="D706" s="61" t="s">
        <v>1</v>
      </c>
      <c r="E706" s="107">
        <v>1</v>
      </c>
      <c r="F706" s="192"/>
      <c r="G706" s="293">
        <f t="shared" si="30"/>
        <v>0</v>
      </c>
      <c r="I706" s="246"/>
    </row>
    <row r="707" spans="1:9" ht="15">
      <c r="A707" s="269">
        <v>603</v>
      </c>
      <c r="B707" s="86" t="s">
        <v>256</v>
      </c>
      <c r="C707" s="64" t="s">
        <v>1249</v>
      </c>
      <c r="D707" s="61" t="s">
        <v>1</v>
      </c>
      <c r="E707" s="107">
        <v>1</v>
      </c>
      <c r="F707" s="192"/>
      <c r="G707" s="293">
        <f t="shared" si="30"/>
        <v>0</v>
      </c>
      <c r="I707" s="246"/>
    </row>
    <row r="708" spans="1:9" ht="15">
      <c r="A708" s="269">
        <v>604</v>
      </c>
      <c r="B708" s="86" t="s">
        <v>256</v>
      </c>
      <c r="C708" s="64" t="s">
        <v>1250</v>
      </c>
      <c r="D708" s="61" t="s">
        <v>1</v>
      </c>
      <c r="E708" s="107">
        <v>1</v>
      </c>
      <c r="F708" s="192"/>
      <c r="G708" s="293">
        <f t="shared" si="30"/>
        <v>0</v>
      </c>
      <c r="I708" s="246"/>
    </row>
    <row r="709" spans="1:9" ht="15">
      <c r="A709" s="269">
        <v>605</v>
      </c>
      <c r="B709" s="86" t="s">
        <v>256</v>
      </c>
      <c r="C709" s="64" t="s">
        <v>1251</v>
      </c>
      <c r="D709" s="61" t="s">
        <v>1</v>
      </c>
      <c r="E709" s="107">
        <v>1</v>
      </c>
      <c r="F709" s="192"/>
      <c r="G709" s="293">
        <f t="shared" si="30"/>
        <v>0</v>
      </c>
      <c r="I709" s="246"/>
    </row>
    <row r="710" spans="1:9" ht="15">
      <c r="A710" s="269">
        <v>606</v>
      </c>
      <c r="B710" s="86" t="s">
        <v>256</v>
      </c>
      <c r="C710" s="64" t="s">
        <v>1252</v>
      </c>
      <c r="D710" s="61" t="s">
        <v>1</v>
      </c>
      <c r="E710" s="107">
        <v>1</v>
      </c>
      <c r="F710" s="192"/>
      <c r="G710" s="293">
        <f t="shared" si="30"/>
        <v>0</v>
      </c>
      <c r="I710" s="246"/>
    </row>
    <row r="711" spans="1:9" ht="15">
      <c r="A711" s="269">
        <v>607</v>
      </c>
      <c r="B711" s="86" t="s">
        <v>256</v>
      </c>
      <c r="C711" s="64" t="s">
        <v>1253</v>
      </c>
      <c r="D711" s="61" t="s">
        <v>1</v>
      </c>
      <c r="E711" s="107">
        <v>7</v>
      </c>
      <c r="F711" s="192"/>
      <c r="G711" s="293">
        <f t="shared" si="30"/>
        <v>0</v>
      </c>
      <c r="I711" s="246"/>
    </row>
    <row r="712" spans="1:9" ht="15">
      <c r="A712" s="269">
        <v>608</v>
      </c>
      <c r="B712" s="86" t="s">
        <v>256</v>
      </c>
      <c r="C712" s="64" t="s">
        <v>1254</v>
      </c>
      <c r="D712" s="61" t="s">
        <v>1</v>
      </c>
      <c r="E712" s="107">
        <v>5</v>
      </c>
      <c r="F712" s="192"/>
      <c r="G712" s="293">
        <f t="shared" si="30"/>
        <v>0</v>
      </c>
      <c r="I712" s="246"/>
    </row>
    <row r="713" spans="1:9" ht="15">
      <c r="A713" s="269">
        <v>609</v>
      </c>
      <c r="B713" s="86" t="s">
        <v>256</v>
      </c>
      <c r="C713" s="64" t="s">
        <v>1255</v>
      </c>
      <c r="D713" s="61" t="s">
        <v>1</v>
      </c>
      <c r="E713" s="107">
        <v>2</v>
      </c>
      <c r="F713" s="192"/>
      <c r="G713" s="293">
        <f t="shared" si="30"/>
        <v>0</v>
      </c>
      <c r="I713" s="246"/>
    </row>
    <row r="714" spans="1:9" ht="15">
      <c r="A714" s="269">
        <v>610</v>
      </c>
      <c r="B714" s="86" t="s">
        <v>256</v>
      </c>
      <c r="C714" s="64" t="s">
        <v>1256</v>
      </c>
      <c r="D714" s="61" t="s">
        <v>1</v>
      </c>
      <c r="E714" s="107">
        <v>3</v>
      </c>
      <c r="F714" s="192"/>
      <c r="G714" s="293">
        <f t="shared" si="30"/>
        <v>0</v>
      </c>
      <c r="I714" s="246"/>
    </row>
    <row r="715" spans="1:9" ht="15">
      <c r="A715" s="269">
        <v>611</v>
      </c>
      <c r="B715" s="86" t="s">
        <v>256</v>
      </c>
      <c r="C715" s="64" t="s">
        <v>1257</v>
      </c>
      <c r="D715" s="61" t="s">
        <v>1</v>
      </c>
      <c r="E715" s="107">
        <v>17</v>
      </c>
      <c r="F715" s="192"/>
      <c r="G715" s="293">
        <f t="shared" si="30"/>
        <v>0</v>
      </c>
      <c r="I715" s="246"/>
    </row>
    <row r="716" spans="1:9" ht="15">
      <c r="A716" s="269">
        <v>612</v>
      </c>
      <c r="B716" s="86" t="s">
        <v>256</v>
      </c>
      <c r="C716" s="64" t="s">
        <v>1258</v>
      </c>
      <c r="D716" s="61" t="s">
        <v>1</v>
      </c>
      <c r="E716" s="107">
        <v>3</v>
      </c>
      <c r="F716" s="192"/>
      <c r="G716" s="293">
        <f t="shared" si="30"/>
        <v>0</v>
      </c>
      <c r="I716" s="246"/>
    </row>
    <row r="717" spans="1:9" ht="15">
      <c r="A717" s="269">
        <v>613</v>
      </c>
      <c r="B717" s="86" t="s">
        <v>256</v>
      </c>
      <c r="C717" s="64" t="s">
        <v>1259</v>
      </c>
      <c r="D717" s="61" t="s">
        <v>193</v>
      </c>
      <c r="E717" s="107">
        <v>3</v>
      </c>
      <c r="F717" s="192"/>
      <c r="G717" s="293">
        <f t="shared" si="30"/>
        <v>0</v>
      </c>
      <c r="I717" s="246"/>
    </row>
    <row r="718" spans="1:9" ht="15">
      <c r="A718" s="269">
        <v>614</v>
      </c>
      <c r="B718" s="86" t="s">
        <v>256</v>
      </c>
      <c r="C718" s="64" t="s">
        <v>1260</v>
      </c>
      <c r="D718" s="61" t="s">
        <v>193</v>
      </c>
      <c r="E718" s="107">
        <v>1</v>
      </c>
      <c r="F718" s="192"/>
      <c r="G718" s="293">
        <f t="shared" si="30"/>
        <v>0</v>
      </c>
      <c r="I718" s="246"/>
    </row>
    <row r="719" spans="1:9" ht="15">
      <c r="A719" s="269">
        <v>615</v>
      </c>
      <c r="B719" s="86" t="s">
        <v>256</v>
      </c>
      <c r="C719" s="64" t="s">
        <v>1261</v>
      </c>
      <c r="D719" s="61" t="s">
        <v>193</v>
      </c>
      <c r="E719" s="107">
        <v>4</v>
      </c>
      <c r="F719" s="192"/>
      <c r="G719" s="293">
        <f t="shared" si="30"/>
        <v>0</v>
      </c>
      <c r="I719" s="246"/>
    </row>
    <row r="720" spans="1:9" ht="15">
      <c r="A720" s="269">
        <v>616</v>
      </c>
      <c r="B720" s="86" t="s">
        <v>256</v>
      </c>
      <c r="C720" s="64" t="s">
        <v>1262</v>
      </c>
      <c r="D720" s="61" t="s">
        <v>193</v>
      </c>
      <c r="E720" s="107">
        <v>6</v>
      </c>
      <c r="F720" s="192"/>
      <c r="G720" s="293">
        <f t="shared" si="30"/>
        <v>0</v>
      </c>
      <c r="I720" s="246"/>
    </row>
    <row r="721" spans="1:9" ht="15">
      <c r="A721" s="269">
        <v>617</v>
      </c>
      <c r="B721" s="86" t="s">
        <v>256</v>
      </c>
      <c r="C721" s="64" t="s">
        <v>1263</v>
      </c>
      <c r="D721" s="61" t="s">
        <v>193</v>
      </c>
      <c r="E721" s="107">
        <v>4</v>
      </c>
      <c r="F721" s="192"/>
      <c r="G721" s="293">
        <f t="shared" si="30"/>
        <v>0</v>
      </c>
      <c r="I721" s="246"/>
    </row>
    <row r="722" spans="1:9" ht="15">
      <c r="A722" s="269">
        <v>618</v>
      </c>
      <c r="B722" s="86" t="s">
        <v>256</v>
      </c>
      <c r="C722" s="64" t="s">
        <v>1264</v>
      </c>
      <c r="D722" s="61" t="s">
        <v>193</v>
      </c>
      <c r="E722" s="107">
        <v>2</v>
      </c>
      <c r="F722" s="192"/>
      <c r="G722" s="293">
        <f t="shared" si="30"/>
        <v>0</v>
      </c>
      <c r="I722" s="246"/>
    </row>
    <row r="723" spans="1:9" ht="15">
      <c r="A723" s="269">
        <v>619</v>
      </c>
      <c r="B723" s="86" t="s">
        <v>256</v>
      </c>
      <c r="C723" s="64" t="s">
        <v>1265</v>
      </c>
      <c r="D723" s="61" t="s">
        <v>193</v>
      </c>
      <c r="E723" s="107">
        <v>9</v>
      </c>
      <c r="F723" s="192"/>
      <c r="G723" s="293">
        <f t="shared" si="30"/>
        <v>0</v>
      </c>
      <c r="I723" s="246"/>
    </row>
    <row r="724" spans="1:9" ht="15">
      <c r="A724" s="269">
        <v>620</v>
      </c>
      <c r="B724" s="86" t="s">
        <v>256</v>
      </c>
      <c r="C724" s="64" t="s">
        <v>1266</v>
      </c>
      <c r="D724" s="61" t="s">
        <v>193</v>
      </c>
      <c r="E724" s="107">
        <v>13</v>
      </c>
      <c r="F724" s="192"/>
      <c r="G724" s="293">
        <f t="shared" si="30"/>
        <v>0</v>
      </c>
      <c r="I724" s="246"/>
    </row>
    <row r="725" spans="1:9" ht="15">
      <c r="A725" s="269">
        <v>621</v>
      </c>
      <c r="B725" s="86" t="s">
        <v>256</v>
      </c>
      <c r="C725" s="64" t="s">
        <v>1267</v>
      </c>
      <c r="D725" s="61" t="s">
        <v>193</v>
      </c>
      <c r="E725" s="107">
        <v>6</v>
      </c>
      <c r="F725" s="192"/>
      <c r="G725" s="293">
        <f t="shared" si="30"/>
        <v>0</v>
      </c>
      <c r="I725" s="246"/>
    </row>
    <row r="726" spans="1:9" ht="15">
      <c r="A726" s="269">
        <v>622</v>
      </c>
      <c r="B726" s="86" t="s">
        <v>256</v>
      </c>
      <c r="C726" s="64" t="s">
        <v>1268</v>
      </c>
      <c r="D726" s="61" t="s">
        <v>193</v>
      </c>
      <c r="E726" s="107">
        <v>4</v>
      </c>
      <c r="F726" s="192"/>
      <c r="G726" s="293">
        <f t="shared" si="30"/>
        <v>0</v>
      </c>
      <c r="I726" s="246"/>
    </row>
    <row r="727" spans="1:9" ht="15">
      <c r="A727" s="269">
        <v>623</v>
      </c>
      <c r="B727" s="86" t="s">
        <v>256</v>
      </c>
      <c r="C727" s="64" t="s">
        <v>1269</v>
      </c>
      <c r="D727" s="61" t="s">
        <v>1</v>
      </c>
      <c r="E727" s="107">
        <v>1</v>
      </c>
      <c r="F727" s="192"/>
      <c r="G727" s="293">
        <f t="shared" si="30"/>
        <v>0</v>
      </c>
      <c r="I727" s="246"/>
    </row>
    <row r="728" spans="1:9" ht="15">
      <c r="A728" s="269">
        <v>624</v>
      </c>
      <c r="B728" s="86" t="s">
        <v>256</v>
      </c>
      <c r="C728" s="64" t="s">
        <v>1270</v>
      </c>
      <c r="D728" s="61" t="s">
        <v>1</v>
      </c>
      <c r="E728" s="107">
        <v>13</v>
      </c>
      <c r="F728" s="192"/>
      <c r="G728" s="293">
        <f t="shared" si="30"/>
        <v>0</v>
      </c>
      <c r="I728" s="246"/>
    </row>
    <row r="729" spans="1:9" ht="15">
      <c r="A729" s="269">
        <v>625</v>
      </c>
      <c r="B729" s="86" t="s">
        <v>256</v>
      </c>
      <c r="C729" s="64" t="s">
        <v>1271</v>
      </c>
      <c r="D729" s="61" t="s">
        <v>1</v>
      </c>
      <c r="E729" s="107">
        <v>2</v>
      </c>
      <c r="F729" s="192"/>
      <c r="G729" s="293">
        <f t="shared" si="30"/>
        <v>0</v>
      </c>
      <c r="I729" s="246"/>
    </row>
    <row r="730" spans="1:9" ht="15">
      <c r="A730" s="269">
        <v>626</v>
      </c>
      <c r="B730" s="86" t="s">
        <v>256</v>
      </c>
      <c r="C730" s="64" t="s">
        <v>1272</v>
      </c>
      <c r="D730" s="61" t="s">
        <v>1</v>
      </c>
      <c r="E730" s="107">
        <v>4</v>
      </c>
      <c r="F730" s="192"/>
      <c r="G730" s="293">
        <f t="shared" si="30"/>
        <v>0</v>
      </c>
      <c r="I730" s="246"/>
    </row>
    <row r="731" spans="1:9" ht="15">
      <c r="A731" s="269">
        <v>627</v>
      </c>
      <c r="B731" s="86" t="s">
        <v>256</v>
      </c>
      <c r="C731" s="64" t="s">
        <v>1273</v>
      </c>
      <c r="D731" s="61" t="s">
        <v>1</v>
      </c>
      <c r="E731" s="107">
        <v>4</v>
      </c>
      <c r="F731" s="192"/>
      <c r="G731" s="293">
        <f t="shared" si="30"/>
        <v>0</v>
      </c>
      <c r="I731" s="246"/>
    </row>
    <row r="732" spans="1:9" ht="15">
      <c r="A732" s="269">
        <v>628</v>
      </c>
      <c r="B732" s="86" t="s">
        <v>256</v>
      </c>
      <c r="C732" s="64" t="s">
        <v>1274</v>
      </c>
      <c r="D732" s="61" t="s">
        <v>1</v>
      </c>
      <c r="E732" s="107">
        <v>40</v>
      </c>
      <c r="F732" s="192"/>
      <c r="G732" s="293">
        <f t="shared" si="30"/>
        <v>0</v>
      </c>
      <c r="I732" s="246"/>
    </row>
    <row r="733" spans="1:9" ht="15">
      <c r="A733" s="269">
        <v>629</v>
      </c>
      <c r="B733" s="86" t="s">
        <v>256</v>
      </c>
      <c r="C733" s="64" t="s">
        <v>1275</v>
      </c>
      <c r="D733" s="61" t="s">
        <v>2</v>
      </c>
      <c r="E733" s="107">
        <v>2.5</v>
      </c>
      <c r="F733" s="192"/>
      <c r="G733" s="293">
        <f t="shared" si="30"/>
        <v>0</v>
      </c>
      <c r="I733" s="246"/>
    </row>
    <row r="734" spans="1:9" ht="15">
      <c r="A734" s="269">
        <v>630</v>
      </c>
      <c r="B734" s="86" t="s">
        <v>256</v>
      </c>
      <c r="C734" s="64" t="s">
        <v>1276</v>
      </c>
      <c r="D734" s="61" t="s">
        <v>2</v>
      </c>
      <c r="E734" s="107">
        <v>25</v>
      </c>
      <c r="F734" s="192"/>
      <c r="G734" s="293">
        <f t="shared" si="30"/>
        <v>0</v>
      </c>
      <c r="I734" s="246"/>
    </row>
    <row r="735" spans="1:9" ht="15">
      <c r="A735" s="269">
        <v>631</v>
      </c>
      <c r="B735" s="86" t="s">
        <v>256</v>
      </c>
      <c r="C735" s="64" t="s">
        <v>1277</v>
      </c>
      <c r="D735" s="61" t="s">
        <v>2</v>
      </c>
      <c r="E735" s="107">
        <v>57</v>
      </c>
      <c r="F735" s="192"/>
      <c r="G735" s="293">
        <f t="shared" si="30"/>
        <v>0</v>
      </c>
      <c r="I735" s="246"/>
    </row>
    <row r="736" spans="1:9" ht="15">
      <c r="A736" s="269">
        <v>632</v>
      </c>
      <c r="B736" s="86" t="s">
        <v>256</v>
      </c>
      <c r="C736" s="64" t="s">
        <v>257</v>
      </c>
      <c r="D736" s="61" t="s">
        <v>2</v>
      </c>
      <c r="E736" s="107">
        <v>50</v>
      </c>
      <c r="F736" s="192"/>
      <c r="G736" s="293">
        <f t="shared" si="30"/>
        <v>0</v>
      </c>
      <c r="I736" s="246"/>
    </row>
    <row r="737" spans="1:9" ht="15">
      <c r="A737" s="269">
        <v>633</v>
      </c>
      <c r="B737" s="86" t="s">
        <v>256</v>
      </c>
      <c r="C737" s="64" t="s">
        <v>1278</v>
      </c>
      <c r="D737" s="61" t="s">
        <v>2</v>
      </c>
      <c r="E737" s="107">
        <v>8</v>
      </c>
      <c r="F737" s="192"/>
      <c r="G737" s="293">
        <f aca="true" t="shared" si="31" ref="G737:G750">E737*F737</f>
        <v>0</v>
      </c>
      <c r="I737" s="246"/>
    </row>
    <row r="738" spans="1:9" ht="15">
      <c r="A738" s="269">
        <v>634</v>
      </c>
      <c r="B738" s="86" t="s">
        <v>256</v>
      </c>
      <c r="C738" s="64" t="s">
        <v>1279</v>
      </c>
      <c r="D738" s="61" t="s">
        <v>2</v>
      </c>
      <c r="E738" s="107">
        <v>12</v>
      </c>
      <c r="F738" s="192"/>
      <c r="G738" s="293">
        <f t="shared" si="31"/>
        <v>0</v>
      </c>
      <c r="I738" s="246"/>
    </row>
    <row r="739" spans="1:9" ht="15">
      <c r="A739" s="269">
        <v>635</v>
      </c>
      <c r="B739" s="86" t="s">
        <v>256</v>
      </c>
      <c r="C739" s="64" t="s">
        <v>1280</v>
      </c>
      <c r="D739" s="61" t="s">
        <v>2</v>
      </c>
      <c r="E739" s="107">
        <v>95</v>
      </c>
      <c r="F739" s="192"/>
      <c r="G739" s="293">
        <f t="shared" si="31"/>
        <v>0</v>
      </c>
      <c r="I739" s="246"/>
    </row>
    <row r="740" spans="1:9" ht="15">
      <c r="A740" s="269">
        <v>636</v>
      </c>
      <c r="B740" s="86" t="s">
        <v>256</v>
      </c>
      <c r="C740" s="64" t="s">
        <v>1281</v>
      </c>
      <c r="D740" s="61" t="s">
        <v>2</v>
      </c>
      <c r="E740" s="107">
        <v>2</v>
      </c>
      <c r="F740" s="192"/>
      <c r="G740" s="293">
        <f t="shared" si="31"/>
        <v>0</v>
      </c>
      <c r="I740" s="246"/>
    </row>
    <row r="741" spans="1:9" ht="15">
      <c r="A741" s="269">
        <v>637</v>
      </c>
      <c r="B741" s="86" t="s">
        <v>256</v>
      </c>
      <c r="C741" s="64" t="s">
        <v>1282</v>
      </c>
      <c r="D741" s="61" t="s">
        <v>2</v>
      </c>
      <c r="E741" s="107">
        <v>150</v>
      </c>
      <c r="F741" s="192"/>
      <c r="G741" s="293">
        <f t="shared" si="31"/>
        <v>0</v>
      </c>
      <c r="I741" s="246"/>
    </row>
    <row r="742" spans="1:9" ht="15">
      <c r="A742" s="269">
        <v>638</v>
      </c>
      <c r="B742" s="86" t="s">
        <v>256</v>
      </c>
      <c r="C742" s="64" t="s">
        <v>1283</v>
      </c>
      <c r="D742" s="61" t="s">
        <v>2</v>
      </c>
      <c r="E742" s="107">
        <v>5</v>
      </c>
      <c r="F742" s="192"/>
      <c r="G742" s="293">
        <f t="shared" si="31"/>
        <v>0</v>
      </c>
      <c r="I742" s="246"/>
    </row>
    <row r="743" spans="1:9" ht="15">
      <c r="A743" s="269">
        <v>639</v>
      </c>
      <c r="B743" s="86" t="s">
        <v>256</v>
      </c>
      <c r="C743" s="64" t="s">
        <v>1284</v>
      </c>
      <c r="D743" s="61" t="s">
        <v>2</v>
      </c>
      <c r="E743" s="107">
        <v>10</v>
      </c>
      <c r="F743" s="192"/>
      <c r="G743" s="293">
        <f t="shared" si="31"/>
        <v>0</v>
      </c>
      <c r="I743" s="246"/>
    </row>
    <row r="744" spans="1:9" ht="15">
      <c r="A744" s="269">
        <v>640</v>
      </c>
      <c r="B744" s="86" t="s">
        <v>256</v>
      </c>
      <c r="C744" s="64" t="s">
        <v>1285</v>
      </c>
      <c r="D744" s="61" t="s">
        <v>2</v>
      </c>
      <c r="E744" s="107">
        <v>47</v>
      </c>
      <c r="F744" s="192"/>
      <c r="G744" s="293">
        <f t="shared" si="31"/>
        <v>0</v>
      </c>
      <c r="I744" s="246"/>
    </row>
    <row r="745" spans="1:9" ht="15">
      <c r="A745" s="269">
        <v>641</v>
      </c>
      <c r="B745" s="86" t="s">
        <v>256</v>
      </c>
      <c r="C745" s="66" t="s">
        <v>258</v>
      </c>
      <c r="D745" s="65" t="s">
        <v>259</v>
      </c>
      <c r="E745" s="108">
        <v>31</v>
      </c>
      <c r="F745" s="193"/>
      <c r="G745" s="293">
        <f t="shared" si="31"/>
        <v>0</v>
      </c>
      <c r="I745" s="246"/>
    </row>
    <row r="746" spans="1:9" ht="15">
      <c r="A746" s="269">
        <v>642</v>
      </c>
      <c r="B746" s="86" t="s">
        <v>256</v>
      </c>
      <c r="C746" s="66" t="s">
        <v>1602</v>
      </c>
      <c r="D746" s="65" t="s">
        <v>259</v>
      </c>
      <c r="E746" s="108">
        <v>31</v>
      </c>
      <c r="F746" s="193"/>
      <c r="G746" s="293">
        <f t="shared" si="31"/>
        <v>0</v>
      </c>
      <c r="I746" s="246"/>
    </row>
    <row r="747" spans="1:9" ht="15">
      <c r="A747" s="269">
        <v>643</v>
      </c>
      <c r="B747" s="86" t="s">
        <v>256</v>
      </c>
      <c r="C747" s="64" t="s">
        <v>1286</v>
      </c>
      <c r="D747" s="61" t="s">
        <v>366</v>
      </c>
      <c r="E747" s="107">
        <v>1</v>
      </c>
      <c r="F747" s="192"/>
      <c r="G747" s="293">
        <f t="shared" si="31"/>
        <v>0</v>
      </c>
      <c r="I747" s="246"/>
    </row>
    <row r="748" spans="1:9" ht="15">
      <c r="A748" s="269">
        <v>644</v>
      </c>
      <c r="B748" s="259" t="s">
        <v>256</v>
      </c>
      <c r="C748" s="260" t="s">
        <v>1773</v>
      </c>
      <c r="D748" s="261" t="s">
        <v>366</v>
      </c>
      <c r="E748" s="266">
        <v>1</v>
      </c>
      <c r="F748" s="265"/>
      <c r="G748" s="293">
        <f t="shared" si="31"/>
        <v>0</v>
      </c>
      <c r="I748" s="246"/>
    </row>
    <row r="749" spans="1:9" ht="15">
      <c r="A749" s="269">
        <v>645</v>
      </c>
      <c r="B749" s="259" t="s">
        <v>256</v>
      </c>
      <c r="C749" s="260" t="s">
        <v>1774</v>
      </c>
      <c r="D749" s="261" t="s">
        <v>366</v>
      </c>
      <c r="E749" s="266">
        <v>1</v>
      </c>
      <c r="F749" s="265"/>
      <c r="G749" s="293">
        <f t="shared" si="31"/>
        <v>0</v>
      </c>
      <c r="I749" s="246"/>
    </row>
    <row r="750" spans="1:9" ht="15">
      <c r="A750" s="269">
        <v>646</v>
      </c>
      <c r="B750" s="259" t="s">
        <v>256</v>
      </c>
      <c r="C750" s="260" t="s">
        <v>1775</v>
      </c>
      <c r="D750" s="261" t="s">
        <v>366</v>
      </c>
      <c r="E750" s="266">
        <v>1</v>
      </c>
      <c r="F750" s="265"/>
      <c r="G750" s="293">
        <f t="shared" si="31"/>
        <v>0</v>
      </c>
      <c r="I750" s="246"/>
    </row>
    <row r="751" spans="1:9" ht="15.75" customHeight="1" thickBot="1">
      <c r="A751" s="408" t="s">
        <v>3</v>
      </c>
      <c r="B751" s="409"/>
      <c r="C751" s="409"/>
      <c r="D751" s="409"/>
      <c r="E751" s="409"/>
      <c r="F751" s="410"/>
      <c r="G751" s="231">
        <f>G510</f>
        <v>0</v>
      </c>
      <c r="I751" s="246"/>
    </row>
    <row r="752" spans="1:10" ht="15.75" thickBot="1">
      <c r="A752" s="326" t="s">
        <v>659</v>
      </c>
      <c r="B752" s="327"/>
      <c r="C752" s="327"/>
      <c r="D752" s="327"/>
      <c r="E752" s="327"/>
      <c r="F752" s="328"/>
      <c r="G752" s="227">
        <f>G753+G1005+G1020+G1050+G1158</f>
        <v>0</v>
      </c>
      <c r="I752" s="246"/>
      <c r="J752" s="31"/>
    </row>
    <row r="753" spans="1:10" ht="15" customHeight="1">
      <c r="A753" s="329" t="s">
        <v>461</v>
      </c>
      <c r="B753" s="330"/>
      <c r="C753" s="330"/>
      <c r="D753" s="330"/>
      <c r="E753" s="330"/>
      <c r="F753" s="331"/>
      <c r="G753" s="53">
        <f>G754+G787+G791+G796+G801+G821+G826+G831+G838+G844+G848+G855+G863+G870+G876+G882+G890+G895+G902+G906+G914+G918+G925+G932+G939+G946+G954+G958+G964+G972+G980+G987+G995</f>
        <v>0</v>
      </c>
      <c r="I753" s="246"/>
      <c r="J753" s="31"/>
    </row>
    <row r="754" spans="1:10" ht="15" customHeight="1">
      <c r="A754" s="320" t="s">
        <v>1736</v>
      </c>
      <c r="B754" s="321"/>
      <c r="C754" s="321"/>
      <c r="D754" s="321"/>
      <c r="E754" s="321"/>
      <c r="F754" s="322"/>
      <c r="G754" s="169">
        <f>SUM(G755:G786)</f>
        <v>0</v>
      </c>
      <c r="I754" s="246"/>
      <c r="J754" s="31"/>
    </row>
    <row r="755" spans="1:9" ht="89.25">
      <c r="A755" s="269">
        <v>647</v>
      </c>
      <c r="B755" s="12" t="s">
        <v>1624</v>
      </c>
      <c r="C755" s="241" t="s">
        <v>1787</v>
      </c>
      <c r="D755" s="59" t="s">
        <v>2</v>
      </c>
      <c r="E755" s="109">
        <v>104.929</v>
      </c>
      <c r="F755" s="194"/>
      <c r="G755" s="293">
        <f aca="true" t="shared" si="32" ref="G755:G790">E755*F755</f>
        <v>0</v>
      </c>
      <c r="I755" s="246"/>
    </row>
    <row r="756" spans="1:9" ht="102">
      <c r="A756" s="269">
        <v>648</v>
      </c>
      <c r="B756" s="12" t="s">
        <v>1625</v>
      </c>
      <c r="C756" s="242" t="s">
        <v>1788</v>
      </c>
      <c r="D756" s="59" t="s">
        <v>2</v>
      </c>
      <c r="E756" s="109">
        <v>466.716</v>
      </c>
      <c r="F756" s="194"/>
      <c r="G756" s="293">
        <f t="shared" si="32"/>
        <v>0</v>
      </c>
      <c r="I756" s="246"/>
    </row>
    <row r="757" spans="1:9" ht="89.25">
      <c r="A757" s="269">
        <v>649</v>
      </c>
      <c r="B757" s="12" t="s">
        <v>1626</v>
      </c>
      <c r="C757" s="241" t="s">
        <v>1789</v>
      </c>
      <c r="D757" s="59" t="s">
        <v>2</v>
      </c>
      <c r="E757" s="109">
        <v>783.32</v>
      </c>
      <c r="F757" s="194"/>
      <c r="G757" s="293">
        <f t="shared" si="32"/>
        <v>0</v>
      </c>
      <c r="I757" s="246"/>
    </row>
    <row r="758" spans="1:9" ht="89.25">
      <c r="A758" s="269">
        <v>650</v>
      </c>
      <c r="B758" s="12" t="s">
        <v>1627</v>
      </c>
      <c r="C758" s="241" t="s">
        <v>1790</v>
      </c>
      <c r="D758" s="59" t="s">
        <v>2</v>
      </c>
      <c r="E758" s="109">
        <v>1.22</v>
      </c>
      <c r="F758" s="194"/>
      <c r="G758" s="293">
        <f t="shared" si="32"/>
        <v>0</v>
      </c>
      <c r="I758" s="246"/>
    </row>
    <row r="759" spans="1:9" ht="76.5">
      <c r="A759" s="269">
        <v>651</v>
      </c>
      <c r="B759" s="12" t="s">
        <v>1628</v>
      </c>
      <c r="C759" s="241" t="s">
        <v>1791</v>
      </c>
      <c r="D759" s="59" t="s">
        <v>2</v>
      </c>
      <c r="E759" s="109">
        <v>14.01</v>
      </c>
      <c r="F759" s="194"/>
      <c r="G759" s="293">
        <f t="shared" si="32"/>
        <v>0</v>
      </c>
      <c r="I759" s="246"/>
    </row>
    <row r="760" spans="1:10" ht="89.25">
      <c r="A760" s="269">
        <v>652</v>
      </c>
      <c r="B760" s="164" t="s">
        <v>1629</v>
      </c>
      <c r="C760" s="242" t="s">
        <v>1792</v>
      </c>
      <c r="D760" s="140" t="s">
        <v>2</v>
      </c>
      <c r="E760" s="165">
        <v>187.252</v>
      </c>
      <c r="F760" s="195"/>
      <c r="G760" s="293">
        <f t="shared" si="32"/>
        <v>0</v>
      </c>
      <c r="I760" s="246"/>
      <c r="J760" s="31"/>
    </row>
    <row r="761" spans="1:9" ht="102">
      <c r="A761" s="269">
        <v>653</v>
      </c>
      <c r="B761" s="12" t="s">
        <v>1630</v>
      </c>
      <c r="C761" s="241" t="s">
        <v>1793</v>
      </c>
      <c r="D761" s="59" t="s">
        <v>2</v>
      </c>
      <c r="E761" s="109">
        <v>415.69</v>
      </c>
      <c r="F761" s="194"/>
      <c r="G761" s="293">
        <f t="shared" si="32"/>
        <v>0</v>
      </c>
      <c r="I761" s="246"/>
    </row>
    <row r="762" spans="1:9" ht="76.5">
      <c r="A762" s="269">
        <v>654</v>
      </c>
      <c r="B762" s="12" t="s">
        <v>1631</v>
      </c>
      <c r="C762" s="241" t="s">
        <v>1794</v>
      </c>
      <c r="D762" s="59" t="s">
        <v>2</v>
      </c>
      <c r="E762" s="109">
        <v>0.5</v>
      </c>
      <c r="F762" s="194"/>
      <c r="G762" s="293">
        <f t="shared" si="32"/>
        <v>0</v>
      </c>
      <c r="I762" s="246"/>
    </row>
    <row r="763" spans="1:9" ht="76.5">
      <c r="A763" s="269">
        <v>655</v>
      </c>
      <c r="B763" s="12" t="s">
        <v>1632</v>
      </c>
      <c r="C763" s="241" t="s">
        <v>1795</v>
      </c>
      <c r="D763" s="59" t="s">
        <v>2</v>
      </c>
      <c r="E763" s="109">
        <v>22.39</v>
      </c>
      <c r="F763" s="194"/>
      <c r="G763" s="293">
        <f t="shared" si="32"/>
        <v>0</v>
      </c>
      <c r="I763" s="246"/>
    </row>
    <row r="764" spans="1:9" ht="63.75">
      <c r="A764" s="269">
        <v>656</v>
      </c>
      <c r="B764" s="12" t="s">
        <v>1628</v>
      </c>
      <c r="C764" s="241" t="s">
        <v>1796</v>
      </c>
      <c r="D764" s="59" t="s">
        <v>2</v>
      </c>
      <c r="E764" s="109">
        <v>0.49</v>
      </c>
      <c r="F764" s="194"/>
      <c r="G764" s="293">
        <f t="shared" si="32"/>
        <v>0</v>
      </c>
      <c r="I764" s="246"/>
    </row>
    <row r="765" spans="1:9" ht="63.75">
      <c r="A765" s="269">
        <v>657</v>
      </c>
      <c r="B765" s="12" t="s">
        <v>1633</v>
      </c>
      <c r="C765" s="241" t="s">
        <v>1797</v>
      </c>
      <c r="D765" s="59" t="s">
        <v>2</v>
      </c>
      <c r="E765" s="109">
        <v>2.87</v>
      </c>
      <c r="F765" s="194"/>
      <c r="G765" s="293">
        <f t="shared" si="32"/>
        <v>0</v>
      </c>
      <c r="I765" s="246"/>
    </row>
    <row r="766" spans="1:9" ht="63.75">
      <c r="A766" s="269">
        <v>658</v>
      </c>
      <c r="B766" s="12" t="s">
        <v>1631</v>
      </c>
      <c r="C766" s="241" t="s">
        <v>1798</v>
      </c>
      <c r="D766" s="59" t="s">
        <v>2</v>
      </c>
      <c r="E766" s="109">
        <v>37.07</v>
      </c>
      <c r="F766" s="194"/>
      <c r="G766" s="293">
        <f t="shared" si="32"/>
        <v>0</v>
      </c>
      <c r="I766" s="246"/>
    </row>
    <row r="767" spans="1:9" ht="63.75">
      <c r="A767" s="269">
        <v>659</v>
      </c>
      <c r="B767" s="12" t="s">
        <v>1633</v>
      </c>
      <c r="C767" s="241" t="s">
        <v>1799</v>
      </c>
      <c r="D767" s="59" t="s">
        <v>2</v>
      </c>
      <c r="E767" s="109">
        <v>49.23</v>
      </c>
      <c r="F767" s="194"/>
      <c r="G767" s="293">
        <f t="shared" si="32"/>
        <v>0</v>
      </c>
      <c r="I767" s="246"/>
    </row>
    <row r="768" spans="1:9" ht="63.75">
      <c r="A768" s="269">
        <v>660</v>
      </c>
      <c r="B768" s="12" t="s">
        <v>1633</v>
      </c>
      <c r="C768" s="241" t="s">
        <v>1800</v>
      </c>
      <c r="D768" s="59" t="s">
        <v>1</v>
      </c>
      <c r="E768" s="109">
        <v>2</v>
      </c>
      <c r="F768" s="194"/>
      <c r="G768" s="293">
        <f t="shared" si="32"/>
        <v>0</v>
      </c>
      <c r="I768" s="246"/>
    </row>
    <row r="769" spans="1:9" ht="15">
      <c r="A769" s="269">
        <v>661</v>
      </c>
      <c r="B769" s="59" t="s">
        <v>462</v>
      </c>
      <c r="C769" s="145" t="s">
        <v>1634</v>
      </c>
      <c r="D769" s="59" t="s">
        <v>465</v>
      </c>
      <c r="E769" s="109">
        <v>1</v>
      </c>
      <c r="F769" s="194"/>
      <c r="G769" s="293">
        <f t="shared" si="32"/>
        <v>0</v>
      </c>
      <c r="I769" s="246"/>
    </row>
    <row r="770" spans="1:9" ht="15">
      <c r="A770" s="269">
        <v>662</v>
      </c>
      <c r="B770" s="59" t="s">
        <v>462</v>
      </c>
      <c r="C770" s="145" t="s">
        <v>1635</v>
      </c>
      <c r="D770" s="59" t="s">
        <v>465</v>
      </c>
      <c r="E770" s="109">
        <v>4</v>
      </c>
      <c r="F770" s="194"/>
      <c r="G770" s="293">
        <f t="shared" si="32"/>
        <v>0</v>
      </c>
      <c r="I770" s="246"/>
    </row>
    <row r="771" spans="1:9" ht="15">
      <c r="A771" s="269">
        <v>663</v>
      </c>
      <c r="B771" s="59" t="s">
        <v>462</v>
      </c>
      <c r="C771" s="145" t="s">
        <v>1636</v>
      </c>
      <c r="D771" s="59" t="s">
        <v>465</v>
      </c>
      <c r="E771" s="109">
        <v>3</v>
      </c>
      <c r="F771" s="194"/>
      <c r="G771" s="293">
        <f t="shared" si="32"/>
        <v>0</v>
      </c>
      <c r="I771" s="246"/>
    </row>
    <row r="772" spans="1:9" ht="15">
      <c r="A772" s="269">
        <v>664</v>
      </c>
      <c r="B772" s="59" t="s">
        <v>462</v>
      </c>
      <c r="C772" s="145" t="s">
        <v>1637</v>
      </c>
      <c r="D772" s="59" t="s">
        <v>465</v>
      </c>
      <c r="E772" s="109">
        <v>1</v>
      </c>
      <c r="F772" s="194"/>
      <c r="G772" s="293">
        <f t="shared" si="32"/>
        <v>0</v>
      </c>
      <c r="I772" s="246"/>
    </row>
    <row r="773" spans="1:9" ht="15">
      <c r="A773" s="269">
        <v>665</v>
      </c>
      <c r="B773" s="59" t="s">
        <v>462</v>
      </c>
      <c r="C773" s="145" t="s">
        <v>1638</v>
      </c>
      <c r="D773" s="59" t="s">
        <v>465</v>
      </c>
      <c r="E773" s="109">
        <v>1</v>
      </c>
      <c r="F773" s="194"/>
      <c r="G773" s="293">
        <f t="shared" si="32"/>
        <v>0</v>
      </c>
      <c r="I773" s="246"/>
    </row>
    <row r="774" spans="1:9" ht="15">
      <c r="A774" s="269">
        <v>666</v>
      </c>
      <c r="B774" s="59" t="s">
        <v>462</v>
      </c>
      <c r="C774" s="145" t="s">
        <v>1639</v>
      </c>
      <c r="D774" s="59" t="s">
        <v>465</v>
      </c>
      <c r="E774" s="109">
        <v>5</v>
      </c>
      <c r="F774" s="194"/>
      <c r="G774" s="293">
        <f t="shared" si="32"/>
        <v>0</v>
      </c>
      <c r="I774" s="246"/>
    </row>
    <row r="775" spans="1:9" ht="15">
      <c r="A775" s="269">
        <v>667</v>
      </c>
      <c r="B775" s="59" t="s">
        <v>462</v>
      </c>
      <c r="C775" s="145" t="s">
        <v>1640</v>
      </c>
      <c r="D775" s="59" t="s">
        <v>465</v>
      </c>
      <c r="E775" s="109">
        <v>4</v>
      </c>
      <c r="F775" s="194"/>
      <c r="G775" s="293">
        <f t="shared" si="32"/>
        <v>0</v>
      </c>
      <c r="I775" s="246"/>
    </row>
    <row r="776" spans="1:9" ht="15">
      <c r="A776" s="269">
        <v>668</v>
      </c>
      <c r="B776" s="59" t="s">
        <v>462</v>
      </c>
      <c r="C776" s="145" t="s">
        <v>1641</v>
      </c>
      <c r="D776" s="59" t="s">
        <v>466</v>
      </c>
      <c r="E776" s="109">
        <v>1</v>
      </c>
      <c r="F776" s="194"/>
      <c r="G776" s="293">
        <f t="shared" si="32"/>
        <v>0</v>
      </c>
      <c r="I776" s="246"/>
    </row>
    <row r="777" spans="1:9" ht="15">
      <c r="A777" s="269">
        <v>669</v>
      </c>
      <c r="B777" s="59" t="s">
        <v>462</v>
      </c>
      <c r="C777" s="145" t="s">
        <v>467</v>
      </c>
      <c r="D777" s="59" t="s">
        <v>466</v>
      </c>
      <c r="E777" s="109">
        <v>3</v>
      </c>
      <c r="F777" s="194"/>
      <c r="G777" s="293">
        <f t="shared" si="32"/>
        <v>0</v>
      </c>
      <c r="I777" s="246"/>
    </row>
    <row r="778" spans="1:9" ht="15">
      <c r="A778" s="269">
        <v>670</v>
      </c>
      <c r="B778" s="59" t="s">
        <v>462</v>
      </c>
      <c r="C778" s="145" t="s">
        <v>1642</v>
      </c>
      <c r="D778" s="59" t="s">
        <v>466</v>
      </c>
      <c r="E778" s="109">
        <v>4</v>
      </c>
      <c r="F778" s="194"/>
      <c r="G778" s="293">
        <f t="shared" si="32"/>
        <v>0</v>
      </c>
      <c r="I778" s="246"/>
    </row>
    <row r="779" spans="1:9" ht="15">
      <c r="A779" s="269">
        <v>671</v>
      </c>
      <c r="B779" s="59" t="s">
        <v>462</v>
      </c>
      <c r="C779" s="145" t="s">
        <v>1643</v>
      </c>
      <c r="D779" s="59" t="s">
        <v>466</v>
      </c>
      <c r="E779" s="109">
        <v>10</v>
      </c>
      <c r="F779" s="194"/>
      <c r="G779" s="293">
        <f t="shared" si="32"/>
        <v>0</v>
      </c>
      <c r="I779" s="246"/>
    </row>
    <row r="780" spans="1:9" ht="15">
      <c r="A780" s="269">
        <v>672</v>
      </c>
      <c r="B780" s="59" t="s">
        <v>462</v>
      </c>
      <c r="C780" s="145" t="s">
        <v>1644</v>
      </c>
      <c r="D780" s="59" t="s">
        <v>466</v>
      </c>
      <c r="E780" s="109">
        <v>1</v>
      </c>
      <c r="F780" s="194"/>
      <c r="G780" s="293">
        <f t="shared" si="32"/>
        <v>0</v>
      </c>
      <c r="I780" s="246"/>
    </row>
    <row r="781" spans="1:9" ht="15">
      <c r="A781" s="269">
        <v>673</v>
      </c>
      <c r="B781" s="59" t="s">
        <v>462</v>
      </c>
      <c r="C781" s="145" t="s">
        <v>1645</v>
      </c>
      <c r="D781" s="59" t="s">
        <v>466</v>
      </c>
      <c r="E781" s="109">
        <v>3</v>
      </c>
      <c r="F781" s="194"/>
      <c r="G781" s="293">
        <f t="shared" si="32"/>
        <v>0</v>
      </c>
      <c r="I781" s="246"/>
    </row>
    <row r="782" spans="1:9" ht="15">
      <c r="A782" s="269">
        <v>674</v>
      </c>
      <c r="B782" s="59" t="s">
        <v>462</v>
      </c>
      <c r="C782" s="145" t="s">
        <v>1646</v>
      </c>
      <c r="D782" s="59" t="s">
        <v>466</v>
      </c>
      <c r="E782" s="109">
        <v>3</v>
      </c>
      <c r="F782" s="194"/>
      <c r="G782" s="293">
        <f t="shared" si="32"/>
        <v>0</v>
      </c>
      <c r="I782" s="246"/>
    </row>
    <row r="783" spans="1:9" ht="15">
      <c r="A783" s="269">
        <v>675</v>
      </c>
      <c r="B783" s="59" t="s">
        <v>462</v>
      </c>
      <c r="C783" s="145" t="s">
        <v>1647</v>
      </c>
      <c r="D783" s="59" t="s">
        <v>466</v>
      </c>
      <c r="E783" s="109">
        <v>1</v>
      </c>
      <c r="F783" s="194"/>
      <c r="G783" s="293">
        <f t="shared" si="32"/>
        <v>0</v>
      </c>
      <c r="I783" s="246"/>
    </row>
    <row r="784" spans="1:9" ht="15">
      <c r="A784" s="269">
        <v>676</v>
      </c>
      <c r="B784" s="59" t="s">
        <v>462</v>
      </c>
      <c r="C784" s="145" t="s">
        <v>1648</v>
      </c>
      <c r="D784" s="59" t="s">
        <v>466</v>
      </c>
      <c r="E784" s="109">
        <v>10</v>
      </c>
      <c r="F784" s="194"/>
      <c r="G784" s="293">
        <f t="shared" si="32"/>
        <v>0</v>
      </c>
      <c r="I784" s="246"/>
    </row>
    <row r="785" spans="1:9" ht="15">
      <c r="A785" s="269">
        <v>677</v>
      </c>
      <c r="B785" s="59" t="s">
        <v>462</v>
      </c>
      <c r="C785" s="145" t="s">
        <v>1649</v>
      </c>
      <c r="D785" s="59" t="s">
        <v>2</v>
      </c>
      <c r="E785" s="109">
        <v>2098.24</v>
      </c>
      <c r="F785" s="194"/>
      <c r="G785" s="293">
        <f t="shared" si="32"/>
        <v>0</v>
      </c>
      <c r="I785" s="246"/>
    </row>
    <row r="786" spans="1:9" ht="15">
      <c r="A786" s="269">
        <v>678</v>
      </c>
      <c r="B786" s="59" t="s">
        <v>462</v>
      </c>
      <c r="C786" s="145" t="s">
        <v>1650</v>
      </c>
      <c r="D786" s="59" t="s">
        <v>193</v>
      </c>
      <c r="E786" s="109">
        <v>58</v>
      </c>
      <c r="F786" s="194"/>
      <c r="G786" s="293">
        <f t="shared" si="32"/>
        <v>0</v>
      </c>
      <c r="I786" s="246"/>
    </row>
    <row r="787" spans="1:9" ht="15" customHeight="1">
      <c r="A787" s="320" t="s">
        <v>468</v>
      </c>
      <c r="B787" s="321"/>
      <c r="C787" s="321"/>
      <c r="D787" s="321"/>
      <c r="E787" s="321"/>
      <c r="F787" s="322"/>
      <c r="G787" s="169">
        <f>G788+G789+G790</f>
        <v>0</v>
      </c>
      <c r="I787" s="246"/>
    </row>
    <row r="788" spans="1:9" ht="15">
      <c r="A788" s="269">
        <v>679</v>
      </c>
      <c r="B788" s="59" t="s">
        <v>462</v>
      </c>
      <c r="C788" s="145" t="s">
        <v>1651</v>
      </c>
      <c r="D788" s="59" t="s">
        <v>1</v>
      </c>
      <c r="E788" s="109">
        <v>1</v>
      </c>
      <c r="F788" s="194"/>
      <c r="G788" s="293">
        <f t="shared" si="32"/>
        <v>0</v>
      </c>
      <c r="I788" s="246"/>
    </row>
    <row r="789" spans="1:9" ht="15">
      <c r="A789" s="269">
        <v>680</v>
      </c>
      <c r="B789" s="59" t="s">
        <v>462</v>
      </c>
      <c r="C789" s="145" t="s">
        <v>1652</v>
      </c>
      <c r="D789" s="59" t="s">
        <v>1</v>
      </c>
      <c r="E789" s="109">
        <v>1</v>
      </c>
      <c r="F789" s="194"/>
      <c r="G789" s="293">
        <f t="shared" si="32"/>
        <v>0</v>
      </c>
      <c r="I789" s="246"/>
    </row>
    <row r="790" spans="1:9" ht="15">
      <c r="A790" s="269">
        <v>681</v>
      </c>
      <c r="B790" s="59" t="s">
        <v>462</v>
      </c>
      <c r="C790" s="145" t="s">
        <v>1653</v>
      </c>
      <c r="D790" s="59" t="s">
        <v>1</v>
      </c>
      <c r="E790" s="109">
        <v>1</v>
      </c>
      <c r="F790" s="196"/>
      <c r="G790" s="293">
        <f t="shared" si="32"/>
        <v>0</v>
      </c>
      <c r="I790" s="246"/>
    </row>
    <row r="791" spans="1:9" ht="15" customHeight="1">
      <c r="A791" s="320" t="s">
        <v>469</v>
      </c>
      <c r="B791" s="321"/>
      <c r="C791" s="321"/>
      <c r="D791" s="321"/>
      <c r="E791" s="321"/>
      <c r="F791" s="322"/>
      <c r="G791" s="169">
        <f>SUM(G792:G795)</f>
        <v>0</v>
      </c>
      <c r="I791" s="246"/>
    </row>
    <row r="792" spans="1:9" ht="15">
      <c r="A792" s="269">
        <v>682</v>
      </c>
      <c r="B792" s="59" t="s">
        <v>462</v>
      </c>
      <c r="C792" s="145" t="s">
        <v>1651</v>
      </c>
      <c r="D792" s="59" t="s">
        <v>1</v>
      </c>
      <c r="E792" s="109">
        <v>1</v>
      </c>
      <c r="F792" s="194"/>
      <c r="G792" s="293">
        <f>E792*F792</f>
        <v>0</v>
      </c>
      <c r="I792" s="246"/>
    </row>
    <row r="793" spans="1:9" ht="15">
      <c r="A793" s="269">
        <v>683</v>
      </c>
      <c r="B793" s="59" t="s">
        <v>462</v>
      </c>
      <c r="C793" s="145" t="s">
        <v>1654</v>
      </c>
      <c r="D793" s="59" t="s">
        <v>1</v>
      </c>
      <c r="E793" s="109">
        <v>1</v>
      </c>
      <c r="F793" s="194"/>
      <c r="G793" s="293">
        <f>E793*F793</f>
        <v>0</v>
      </c>
      <c r="I793" s="246"/>
    </row>
    <row r="794" spans="1:9" ht="15">
      <c r="A794" s="269">
        <v>684</v>
      </c>
      <c r="B794" s="59" t="s">
        <v>462</v>
      </c>
      <c r="C794" s="145" t="s">
        <v>1655</v>
      </c>
      <c r="D794" s="59" t="s">
        <v>1</v>
      </c>
      <c r="E794" s="109">
        <v>1</v>
      </c>
      <c r="F794" s="194"/>
      <c r="G794" s="293">
        <f>E794*F794</f>
        <v>0</v>
      </c>
      <c r="I794" s="246"/>
    </row>
    <row r="795" spans="1:9" ht="15">
      <c r="A795" s="269">
        <v>685</v>
      </c>
      <c r="B795" s="59" t="s">
        <v>462</v>
      </c>
      <c r="C795" s="145" t="s">
        <v>1653</v>
      </c>
      <c r="D795" s="59" t="s">
        <v>1</v>
      </c>
      <c r="E795" s="109">
        <v>1</v>
      </c>
      <c r="F795" s="196"/>
      <c r="G795" s="293">
        <f>E795*F795</f>
        <v>0</v>
      </c>
      <c r="I795" s="246"/>
    </row>
    <row r="796" spans="1:9" ht="15" customHeight="1">
      <c r="A796" s="320" t="s">
        <v>470</v>
      </c>
      <c r="B796" s="321"/>
      <c r="C796" s="321"/>
      <c r="D796" s="321"/>
      <c r="E796" s="321"/>
      <c r="F796" s="322"/>
      <c r="G796" s="169">
        <f>SUM(G797:G800)</f>
        <v>0</v>
      </c>
      <c r="I796" s="246"/>
    </row>
    <row r="797" spans="1:9" ht="15">
      <c r="A797" s="269">
        <v>686</v>
      </c>
      <c r="B797" s="59" t="s">
        <v>462</v>
      </c>
      <c r="C797" s="145" t="s">
        <v>1656</v>
      </c>
      <c r="D797" s="59" t="s">
        <v>1</v>
      </c>
      <c r="E797" s="109">
        <v>1</v>
      </c>
      <c r="F797" s="194"/>
      <c r="G797" s="293">
        <f>E797*F797</f>
        <v>0</v>
      </c>
      <c r="I797" s="246"/>
    </row>
    <row r="798" spans="1:9" ht="15">
      <c r="A798" s="269">
        <v>687</v>
      </c>
      <c r="B798" s="59" t="s">
        <v>462</v>
      </c>
      <c r="C798" s="145" t="s">
        <v>1657</v>
      </c>
      <c r="D798" s="59" t="s">
        <v>1</v>
      </c>
      <c r="E798" s="109">
        <v>1</v>
      </c>
      <c r="F798" s="194"/>
      <c r="G798" s="293">
        <f>E798*F798</f>
        <v>0</v>
      </c>
      <c r="I798" s="246"/>
    </row>
    <row r="799" spans="1:9" ht="15">
      <c r="A799" s="269">
        <v>688</v>
      </c>
      <c r="B799" s="59" t="s">
        <v>462</v>
      </c>
      <c r="C799" s="145" t="s">
        <v>1658</v>
      </c>
      <c r="D799" s="59" t="s">
        <v>1</v>
      </c>
      <c r="E799" s="109">
        <v>1</v>
      </c>
      <c r="F799" s="194"/>
      <c r="G799" s="293">
        <f>E799*F799</f>
        <v>0</v>
      </c>
      <c r="I799" s="246"/>
    </row>
    <row r="800" spans="1:9" ht="15">
      <c r="A800" s="269">
        <v>689</v>
      </c>
      <c r="B800" s="59" t="s">
        <v>462</v>
      </c>
      <c r="C800" s="145" t="s">
        <v>1653</v>
      </c>
      <c r="D800" s="59" t="s">
        <v>1</v>
      </c>
      <c r="E800" s="109">
        <v>1</v>
      </c>
      <c r="F800" s="196"/>
      <c r="G800" s="293">
        <f>E800*F800</f>
        <v>0</v>
      </c>
      <c r="I800" s="246"/>
    </row>
    <row r="801" spans="1:9" ht="15" customHeight="1">
      <c r="A801" s="320" t="s">
        <v>473</v>
      </c>
      <c r="B801" s="321"/>
      <c r="C801" s="321"/>
      <c r="D801" s="321"/>
      <c r="E801" s="321"/>
      <c r="F801" s="322"/>
      <c r="G801" s="169">
        <f>SUM(G802:G820)</f>
        <v>0</v>
      </c>
      <c r="I801" s="246"/>
    </row>
    <row r="802" spans="1:9" ht="15">
      <c r="A802" s="269">
        <v>690</v>
      </c>
      <c r="B802" s="59" t="s">
        <v>462</v>
      </c>
      <c r="C802" s="145" t="s">
        <v>474</v>
      </c>
      <c r="D802" s="59" t="s">
        <v>1</v>
      </c>
      <c r="E802" s="109">
        <v>2</v>
      </c>
      <c r="F802" s="194"/>
      <c r="G802" s="293">
        <f aca="true" t="shared" si="33" ref="G802:G820">E802*F802</f>
        <v>0</v>
      </c>
      <c r="I802" s="246"/>
    </row>
    <row r="803" spans="1:9" ht="15">
      <c r="A803" s="269">
        <v>691</v>
      </c>
      <c r="B803" s="59" t="s">
        <v>462</v>
      </c>
      <c r="C803" s="145" t="s">
        <v>475</v>
      </c>
      <c r="D803" s="59" t="s">
        <v>1</v>
      </c>
      <c r="E803" s="109">
        <v>1</v>
      </c>
      <c r="F803" s="194"/>
      <c r="G803" s="293">
        <f t="shared" si="33"/>
        <v>0</v>
      </c>
      <c r="I803" s="246"/>
    </row>
    <row r="804" spans="1:9" ht="15">
      <c r="A804" s="269">
        <v>692</v>
      </c>
      <c r="B804" s="59" t="s">
        <v>462</v>
      </c>
      <c r="C804" s="145" t="s">
        <v>476</v>
      </c>
      <c r="D804" s="59" t="s">
        <v>193</v>
      </c>
      <c r="E804" s="109">
        <v>6</v>
      </c>
      <c r="F804" s="194"/>
      <c r="G804" s="293">
        <f t="shared" si="33"/>
        <v>0</v>
      </c>
      <c r="I804" s="246"/>
    </row>
    <row r="805" spans="1:9" ht="15">
      <c r="A805" s="269">
        <v>693</v>
      </c>
      <c r="B805" s="59" t="s">
        <v>462</v>
      </c>
      <c r="C805" s="145" t="s">
        <v>472</v>
      </c>
      <c r="D805" s="59" t="s">
        <v>1</v>
      </c>
      <c r="E805" s="109">
        <v>2</v>
      </c>
      <c r="F805" s="194"/>
      <c r="G805" s="293">
        <f t="shared" si="33"/>
        <v>0</v>
      </c>
      <c r="I805" s="246"/>
    </row>
    <row r="806" spans="1:9" ht="15">
      <c r="A806" s="269">
        <v>694</v>
      </c>
      <c r="B806" s="59" t="s">
        <v>462</v>
      </c>
      <c r="C806" s="145" t="s">
        <v>477</v>
      </c>
      <c r="D806" s="59" t="s">
        <v>1</v>
      </c>
      <c r="E806" s="109">
        <v>2</v>
      </c>
      <c r="F806" s="194"/>
      <c r="G806" s="293">
        <f t="shared" si="33"/>
        <v>0</v>
      </c>
      <c r="I806" s="246"/>
    </row>
    <row r="807" spans="1:9" ht="15">
      <c r="A807" s="269">
        <v>695</v>
      </c>
      <c r="B807" s="59" t="s">
        <v>462</v>
      </c>
      <c r="C807" s="145" t="s">
        <v>478</v>
      </c>
      <c r="D807" s="59" t="s">
        <v>193</v>
      </c>
      <c r="E807" s="109">
        <v>4</v>
      </c>
      <c r="F807" s="194"/>
      <c r="G807" s="293">
        <f t="shared" si="33"/>
        <v>0</v>
      </c>
      <c r="I807" s="246"/>
    </row>
    <row r="808" spans="1:9" ht="15">
      <c r="A808" s="269">
        <v>696</v>
      </c>
      <c r="B808" s="59" t="s">
        <v>462</v>
      </c>
      <c r="C808" s="145" t="s">
        <v>479</v>
      </c>
      <c r="D808" s="59" t="s">
        <v>1</v>
      </c>
      <c r="E808" s="109">
        <v>2</v>
      </c>
      <c r="F808" s="194"/>
      <c r="G808" s="293">
        <f t="shared" si="33"/>
        <v>0</v>
      </c>
      <c r="I808" s="246"/>
    </row>
    <row r="809" spans="1:9" ht="15">
      <c r="A809" s="269">
        <v>697</v>
      </c>
      <c r="B809" s="59" t="s">
        <v>462</v>
      </c>
      <c r="C809" s="145" t="s">
        <v>480</v>
      </c>
      <c r="D809" s="59" t="s">
        <v>1</v>
      </c>
      <c r="E809" s="109">
        <v>1</v>
      </c>
      <c r="F809" s="194"/>
      <c r="G809" s="293">
        <f t="shared" si="33"/>
        <v>0</v>
      </c>
      <c r="I809" s="246"/>
    </row>
    <row r="810" spans="1:9" ht="15">
      <c r="A810" s="269">
        <v>698</v>
      </c>
      <c r="B810" s="59" t="s">
        <v>462</v>
      </c>
      <c r="C810" s="145" t="s">
        <v>481</v>
      </c>
      <c r="D810" s="59" t="s">
        <v>1</v>
      </c>
      <c r="E810" s="109">
        <v>3</v>
      </c>
      <c r="F810" s="194"/>
      <c r="G810" s="293">
        <f t="shared" si="33"/>
        <v>0</v>
      </c>
      <c r="I810" s="246"/>
    </row>
    <row r="811" spans="1:9" ht="15">
      <c r="A811" s="269">
        <v>699</v>
      </c>
      <c r="B811" s="59" t="s">
        <v>462</v>
      </c>
      <c r="C811" s="145" t="s">
        <v>482</v>
      </c>
      <c r="D811" s="59" t="s">
        <v>1</v>
      </c>
      <c r="E811" s="109">
        <v>1</v>
      </c>
      <c r="F811" s="194"/>
      <c r="G811" s="293">
        <f t="shared" si="33"/>
        <v>0</v>
      </c>
      <c r="I811" s="246"/>
    </row>
    <row r="812" spans="1:9" ht="15">
      <c r="A812" s="269">
        <v>700</v>
      </c>
      <c r="B812" s="59" t="s">
        <v>462</v>
      </c>
      <c r="C812" s="145" t="s">
        <v>483</v>
      </c>
      <c r="D812" s="59" t="s">
        <v>193</v>
      </c>
      <c r="E812" s="109">
        <v>1</v>
      </c>
      <c r="F812" s="194"/>
      <c r="G812" s="293">
        <f t="shared" si="33"/>
        <v>0</v>
      </c>
      <c r="I812" s="246"/>
    </row>
    <row r="813" spans="1:9" ht="15">
      <c r="A813" s="269">
        <v>701</v>
      </c>
      <c r="B813" s="59" t="s">
        <v>462</v>
      </c>
      <c r="C813" s="145" t="s">
        <v>484</v>
      </c>
      <c r="D813" s="59" t="s">
        <v>1</v>
      </c>
      <c r="E813" s="109">
        <v>1</v>
      </c>
      <c r="F813" s="194"/>
      <c r="G813" s="293">
        <f t="shared" si="33"/>
        <v>0</v>
      </c>
      <c r="I813" s="246"/>
    </row>
    <row r="814" spans="1:9" ht="15">
      <c r="A814" s="269">
        <v>702</v>
      </c>
      <c r="B814" s="59" t="s">
        <v>462</v>
      </c>
      <c r="C814" s="145" t="s">
        <v>485</v>
      </c>
      <c r="D814" s="59" t="s">
        <v>193</v>
      </c>
      <c r="E814" s="109">
        <v>1</v>
      </c>
      <c r="F814" s="194"/>
      <c r="G814" s="293">
        <f t="shared" si="33"/>
        <v>0</v>
      </c>
      <c r="I814" s="246"/>
    </row>
    <row r="815" spans="1:9" ht="15">
      <c r="A815" s="269">
        <v>703</v>
      </c>
      <c r="B815" s="59" t="s">
        <v>462</v>
      </c>
      <c r="C815" s="145" t="s">
        <v>486</v>
      </c>
      <c r="D815" s="59" t="s">
        <v>193</v>
      </c>
      <c r="E815" s="109">
        <v>2</v>
      </c>
      <c r="F815" s="194"/>
      <c r="G815" s="293">
        <f t="shared" si="33"/>
        <v>0</v>
      </c>
      <c r="I815" s="246"/>
    </row>
    <row r="816" spans="1:9" ht="15">
      <c r="A816" s="269">
        <v>704</v>
      </c>
      <c r="B816" s="59" t="s">
        <v>462</v>
      </c>
      <c r="C816" s="145" t="s">
        <v>487</v>
      </c>
      <c r="D816" s="59" t="s">
        <v>1</v>
      </c>
      <c r="E816" s="109">
        <v>2</v>
      </c>
      <c r="F816" s="194"/>
      <c r="G816" s="293">
        <f t="shared" si="33"/>
        <v>0</v>
      </c>
      <c r="I816" s="246"/>
    </row>
    <row r="817" spans="1:9" ht="15">
      <c r="A817" s="269">
        <v>705</v>
      </c>
      <c r="B817" s="59" t="s">
        <v>462</v>
      </c>
      <c r="C817" s="145" t="s">
        <v>488</v>
      </c>
      <c r="D817" s="59" t="s">
        <v>1</v>
      </c>
      <c r="E817" s="109">
        <v>2</v>
      </c>
      <c r="F817" s="194"/>
      <c r="G817" s="293">
        <f t="shared" si="33"/>
        <v>0</v>
      </c>
      <c r="I817" s="246"/>
    </row>
    <row r="818" spans="1:9" ht="15">
      <c r="A818" s="269">
        <v>706</v>
      </c>
      <c r="B818" s="59" t="s">
        <v>462</v>
      </c>
      <c r="C818" s="145" t="s">
        <v>489</v>
      </c>
      <c r="D818" s="59" t="s">
        <v>1</v>
      </c>
      <c r="E818" s="109">
        <v>2</v>
      </c>
      <c r="F818" s="194"/>
      <c r="G818" s="293">
        <f t="shared" si="33"/>
        <v>0</v>
      </c>
      <c r="I818" s="246"/>
    </row>
    <row r="819" spans="1:9" ht="15">
      <c r="A819" s="269">
        <v>707</v>
      </c>
      <c r="B819" s="59" t="s">
        <v>462</v>
      </c>
      <c r="C819" s="145" t="s">
        <v>490</v>
      </c>
      <c r="D819" s="59" t="s">
        <v>1</v>
      </c>
      <c r="E819" s="109">
        <v>1</v>
      </c>
      <c r="F819" s="194"/>
      <c r="G819" s="293">
        <f t="shared" si="33"/>
        <v>0</v>
      </c>
      <c r="I819" s="246"/>
    </row>
    <row r="820" spans="1:9" ht="15">
      <c r="A820" s="269">
        <v>708</v>
      </c>
      <c r="B820" s="59" t="s">
        <v>462</v>
      </c>
      <c r="C820" s="145" t="s">
        <v>1653</v>
      </c>
      <c r="D820" s="59" t="s">
        <v>1</v>
      </c>
      <c r="E820" s="109">
        <v>2</v>
      </c>
      <c r="F820" s="196"/>
      <c r="G820" s="293">
        <f t="shared" si="33"/>
        <v>0</v>
      </c>
      <c r="I820" s="246"/>
    </row>
    <row r="821" spans="1:9" ht="15" customHeight="1">
      <c r="A821" s="320" t="s">
        <v>491</v>
      </c>
      <c r="B821" s="321"/>
      <c r="C821" s="321"/>
      <c r="D821" s="321"/>
      <c r="E821" s="321"/>
      <c r="F821" s="322"/>
      <c r="G821" s="169">
        <f>SUM(G822:G825)</f>
        <v>0</v>
      </c>
      <c r="I821" s="246"/>
    </row>
    <row r="822" spans="1:9" ht="15">
      <c r="A822" s="269">
        <v>709</v>
      </c>
      <c r="B822" s="59" t="s">
        <v>462</v>
      </c>
      <c r="C822" s="145" t="s">
        <v>492</v>
      </c>
      <c r="D822" s="59" t="s">
        <v>463</v>
      </c>
      <c r="E822" s="109">
        <v>1</v>
      </c>
      <c r="F822" s="194"/>
      <c r="G822" s="293">
        <f aca="true" t="shared" si="34" ref="G822:G830">E822*F822</f>
        <v>0</v>
      </c>
      <c r="I822" s="246"/>
    </row>
    <row r="823" spans="1:9" ht="15">
      <c r="A823" s="269">
        <v>710</v>
      </c>
      <c r="B823" s="59" t="s">
        <v>462</v>
      </c>
      <c r="C823" s="145" t="s">
        <v>493</v>
      </c>
      <c r="D823" s="59" t="s">
        <v>463</v>
      </c>
      <c r="E823" s="109">
        <v>1</v>
      </c>
      <c r="F823" s="194"/>
      <c r="G823" s="293">
        <f t="shared" si="34"/>
        <v>0</v>
      </c>
      <c r="I823" s="246"/>
    </row>
    <row r="824" spans="1:9" ht="15">
      <c r="A824" s="269">
        <v>711</v>
      </c>
      <c r="B824" s="59" t="s">
        <v>462</v>
      </c>
      <c r="C824" s="145" t="s">
        <v>474</v>
      </c>
      <c r="D824" s="59" t="s">
        <v>1</v>
      </c>
      <c r="E824" s="109">
        <v>1</v>
      </c>
      <c r="F824" s="194"/>
      <c r="G824" s="293">
        <f t="shared" si="34"/>
        <v>0</v>
      </c>
      <c r="I824" s="246"/>
    </row>
    <row r="825" spans="1:9" ht="15">
      <c r="A825" s="269">
        <v>712</v>
      </c>
      <c r="B825" s="59" t="s">
        <v>462</v>
      </c>
      <c r="C825" s="145" t="s">
        <v>1653</v>
      </c>
      <c r="D825" s="59" t="s">
        <v>1</v>
      </c>
      <c r="E825" s="109">
        <v>1</v>
      </c>
      <c r="F825" s="194"/>
      <c r="G825" s="293">
        <f t="shared" si="34"/>
        <v>0</v>
      </c>
      <c r="I825" s="246"/>
    </row>
    <row r="826" spans="1:9" ht="15" customHeight="1">
      <c r="A826" s="320" t="s">
        <v>494</v>
      </c>
      <c r="B826" s="321"/>
      <c r="C826" s="321"/>
      <c r="D826" s="321"/>
      <c r="E826" s="321"/>
      <c r="F826" s="322"/>
      <c r="G826" s="169">
        <f>SUM(G827:G830)</f>
        <v>0</v>
      </c>
      <c r="I826" s="246"/>
    </row>
    <row r="827" spans="1:9" ht="15">
      <c r="A827" s="269">
        <v>713</v>
      </c>
      <c r="B827" s="59" t="s">
        <v>462</v>
      </c>
      <c r="C827" s="145" t="s">
        <v>475</v>
      </c>
      <c r="D827" s="59" t="s">
        <v>1</v>
      </c>
      <c r="E827" s="109">
        <v>2</v>
      </c>
      <c r="F827" s="194"/>
      <c r="G827" s="293">
        <f t="shared" si="34"/>
        <v>0</v>
      </c>
      <c r="I827" s="246"/>
    </row>
    <row r="828" spans="1:9" ht="15">
      <c r="A828" s="269">
        <v>714</v>
      </c>
      <c r="B828" s="59" t="s">
        <v>462</v>
      </c>
      <c r="C828" s="145" t="s">
        <v>476</v>
      </c>
      <c r="D828" s="59" t="s">
        <v>193</v>
      </c>
      <c r="E828" s="109">
        <v>6</v>
      </c>
      <c r="F828" s="194"/>
      <c r="G828" s="293">
        <f t="shared" si="34"/>
        <v>0</v>
      </c>
      <c r="I828" s="246"/>
    </row>
    <row r="829" spans="1:9" ht="15">
      <c r="A829" s="269">
        <v>715</v>
      </c>
      <c r="B829" s="59" t="s">
        <v>462</v>
      </c>
      <c r="C829" s="145" t="s">
        <v>474</v>
      </c>
      <c r="D829" s="59" t="s">
        <v>1</v>
      </c>
      <c r="E829" s="109">
        <v>6</v>
      </c>
      <c r="F829" s="194"/>
      <c r="G829" s="293">
        <f t="shared" si="34"/>
        <v>0</v>
      </c>
      <c r="I829" s="246"/>
    </row>
    <row r="830" spans="1:9" ht="15">
      <c r="A830" s="269">
        <v>716</v>
      </c>
      <c r="B830" s="59" t="s">
        <v>462</v>
      </c>
      <c r="C830" s="145" t="s">
        <v>1653</v>
      </c>
      <c r="D830" s="59" t="s">
        <v>1</v>
      </c>
      <c r="E830" s="109">
        <v>2</v>
      </c>
      <c r="F830" s="194"/>
      <c r="G830" s="293">
        <f t="shared" si="34"/>
        <v>0</v>
      </c>
      <c r="I830" s="246"/>
    </row>
    <row r="831" spans="1:9" ht="15" customHeight="1">
      <c r="A831" s="320" t="s">
        <v>495</v>
      </c>
      <c r="B831" s="321"/>
      <c r="C831" s="321"/>
      <c r="D831" s="321"/>
      <c r="E831" s="321"/>
      <c r="F831" s="322"/>
      <c r="G831" s="169">
        <f>SUM(G832:G837)</f>
        <v>0</v>
      </c>
      <c r="I831" s="246"/>
    </row>
    <row r="832" spans="1:9" ht="15">
      <c r="A832" s="269">
        <v>717</v>
      </c>
      <c r="B832" s="59" t="s">
        <v>462</v>
      </c>
      <c r="C832" s="145" t="s">
        <v>474</v>
      </c>
      <c r="D832" s="59" t="s">
        <v>1</v>
      </c>
      <c r="E832" s="109">
        <v>6</v>
      </c>
      <c r="F832" s="194"/>
      <c r="G832" s="293">
        <f aca="true" t="shared" si="35" ref="G832:G837">E832*F832</f>
        <v>0</v>
      </c>
      <c r="I832" s="246"/>
    </row>
    <row r="833" spans="1:9" ht="15">
      <c r="A833" s="269">
        <v>718</v>
      </c>
      <c r="B833" s="59" t="s">
        <v>462</v>
      </c>
      <c r="C833" s="145" t="s">
        <v>496</v>
      </c>
      <c r="D833" s="59" t="s">
        <v>1</v>
      </c>
      <c r="E833" s="109">
        <v>9</v>
      </c>
      <c r="F833" s="194"/>
      <c r="G833" s="293">
        <f t="shared" si="35"/>
        <v>0</v>
      </c>
      <c r="I833" s="246"/>
    </row>
    <row r="834" spans="1:9" ht="15">
      <c r="A834" s="269">
        <v>719</v>
      </c>
      <c r="B834" s="59" t="s">
        <v>462</v>
      </c>
      <c r="C834" s="145" t="s">
        <v>497</v>
      </c>
      <c r="D834" s="59" t="s">
        <v>193</v>
      </c>
      <c r="E834" s="109">
        <v>9</v>
      </c>
      <c r="F834" s="194"/>
      <c r="G834" s="293">
        <f t="shared" si="35"/>
        <v>0</v>
      </c>
      <c r="I834" s="246"/>
    </row>
    <row r="835" spans="1:9" ht="15">
      <c r="A835" s="269">
        <v>720</v>
      </c>
      <c r="B835" s="59" t="s">
        <v>462</v>
      </c>
      <c r="C835" s="145" t="s">
        <v>498</v>
      </c>
      <c r="D835" s="59" t="s">
        <v>1</v>
      </c>
      <c r="E835" s="109">
        <v>9</v>
      </c>
      <c r="F835" s="194"/>
      <c r="G835" s="293">
        <f t="shared" si="35"/>
        <v>0</v>
      </c>
      <c r="I835" s="246"/>
    </row>
    <row r="836" spans="1:9" ht="15">
      <c r="A836" s="269">
        <v>721</v>
      </c>
      <c r="B836" s="59" t="s">
        <v>462</v>
      </c>
      <c r="C836" s="145" t="s">
        <v>499</v>
      </c>
      <c r="D836" s="59" t="s">
        <v>193</v>
      </c>
      <c r="E836" s="109">
        <v>9</v>
      </c>
      <c r="F836" s="194"/>
      <c r="G836" s="293">
        <f t="shared" si="35"/>
        <v>0</v>
      </c>
      <c r="I836" s="246"/>
    </row>
    <row r="837" spans="1:9" ht="15">
      <c r="A837" s="269">
        <v>722</v>
      </c>
      <c r="B837" s="59" t="s">
        <v>462</v>
      </c>
      <c r="C837" s="145" t="s">
        <v>1653</v>
      </c>
      <c r="D837" s="59" t="s">
        <v>1</v>
      </c>
      <c r="E837" s="109">
        <v>3</v>
      </c>
      <c r="F837" s="194"/>
      <c r="G837" s="293">
        <f t="shared" si="35"/>
        <v>0</v>
      </c>
      <c r="I837" s="246"/>
    </row>
    <row r="838" spans="1:9" ht="15" customHeight="1">
      <c r="A838" s="320" t="s">
        <v>500</v>
      </c>
      <c r="B838" s="321"/>
      <c r="C838" s="321"/>
      <c r="D838" s="321"/>
      <c r="E838" s="321"/>
      <c r="F838" s="322"/>
      <c r="G838" s="169">
        <f>SUM(G839:G843)</f>
        <v>0</v>
      </c>
      <c r="I838" s="246"/>
    </row>
    <row r="839" spans="1:9" ht="15">
      <c r="A839" s="269">
        <v>723</v>
      </c>
      <c r="B839" s="59" t="s">
        <v>462</v>
      </c>
      <c r="C839" s="145" t="s">
        <v>501</v>
      </c>
      <c r="D839" s="59" t="s">
        <v>1</v>
      </c>
      <c r="E839" s="109">
        <v>8</v>
      </c>
      <c r="F839" s="194"/>
      <c r="G839" s="293">
        <f>E839*F839</f>
        <v>0</v>
      </c>
      <c r="I839" s="246"/>
    </row>
    <row r="840" spans="1:9" ht="15">
      <c r="A840" s="269">
        <v>724</v>
      </c>
      <c r="B840" s="59" t="s">
        <v>462</v>
      </c>
      <c r="C840" s="145" t="s">
        <v>502</v>
      </c>
      <c r="D840" s="59" t="s">
        <v>503</v>
      </c>
      <c r="E840" s="109">
        <v>8</v>
      </c>
      <c r="F840" s="194"/>
      <c r="G840" s="293">
        <f>E840*F840</f>
        <v>0</v>
      </c>
      <c r="I840" s="246"/>
    </row>
    <row r="841" spans="1:9" ht="15">
      <c r="A841" s="269">
        <v>725</v>
      </c>
      <c r="B841" s="59" t="s">
        <v>462</v>
      </c>
      <c r="C841" s="145" t="s">
        <v>504</v>
      </c>
      <c r="D841" s="59" t="s">
        <v>505</v>
      </c>
      <c r="E841" s="109">
        <v>8</v>
      </c>
      <c r="F841" s="194"/>
      <c r="G841" s="293">
        <f>E841*F841</f>
        <v>0</v>
      </c>
      <c r="I841" s="246"/>
    </row>
    <row r="842" spans="1:9" ht="15">
      <c r="A842" s="269">
        <v>726</v>
      </c>
      <c r="B842" s="59" t="s">
        <v>462</v>
      </c>
      <c r="C842" s="145" t="s">
        <v>506</v>
      </c>
      <c r="D842" s="59" t="s">
        <v>463</v>
      </c>
      <c r="E842" s="109">
        <v>8</v>
      </c>
      <c r="F842" s="194"/>
      <c r="G842" s="293">
        <f>E842*F842</f>
        <v>0</v>
      </c>
      <c r="I842" s="246"/>
    </row>
    <row r="843" spans="1:9" ht="15">
      <c r="A843" s="269">
        <v>727</v>
      </c>
      <c r="B843" s="59" t="s">
        <v>462</v>
      </c>
      <c r="C843" s="145" t="s">
        <v>1653</v>
      </c>
      <c r="D843" s="59" t="s">
        <v>1</v>
      </c>
      <c r="E843" s="109">
        <v>8</v>
      </c>
      <c r="F843" s="194"/>
      <c r="G843" s="293">
        <f>E843*F843</f>
        <v>0</v>
      </c>
      <c r="I843" s="246"/>
    </row>
    <row r="844" spans="1:9" ht="15" customHeight="1">
      <c r="A844" s="320" t="s">
        <v>507</v>
      </c>
      <c r="B844" s="321"/>
      <c r="C844" s="321"/>
      <c r="D844" s="321"/>
      <c r="E844" s="321"/>
      <c r="F844" s="322"/>
      <c r="G844" s="169">
        <f>SUM(G845:G847)</f>
        <v>0</v>
      </c>
      <c r="I844" s="246"/>
    </row>
    <row r="845" spans="1:9" ht="15">
      <c r="A845" s="269">
        <v>728</v>
      </c>
      <c r="B845" s="59" t="s">
        <v>462</v>
      </c>
      <c r="C845" s="145" t="s">
        <v>471</v>
      </c>
      <c r="D845" s="59" t="s">
        <v>1</v>
      </c>
      <c r="E845" s="109">
        <v>1</v>
      </c>
      <c r="F845" s="194"/>
      <c r="G845" s="293">
        <f>E845*F845</f>
        <v>0</v>
      </c>
      <c r="I845" s="246"/>
    </row>
    <row r="846" spans="1:9" ht="15">
      <c r="A846" s="269">
        <v>729</v>
      </c>
      <c r="B846" s="59" t="s">
        <v>462</v>
      </c>
      <c r="C846" s="145" t="s">
        <v>508</v>
      </c>
      <c r="D846" s="59" t="s">
        <v>1</v>
      </c>
      <c r="E846" s="109">
        <v>1</v>
      </c>
      <c r="F846" s="194"/>
      <c r="G846" s="293">
        <f>E846*F846</f>
        <v>0</v>
      </c>
      <c r="I846" s="246"/>
    </row>
    <row r="847" spans="1:9" ht="15">
      <c r="A847" s="269">
        <v>730</v>
      </c>
      <c r="B847" s="59" t="s">
        <v>462</v>
      </c>
      <c r="C847" s="145" t="s">
        <v>1653</v>
      </c>
      <c r="D847" s="59" t="s">
        <v>1</v>
      </c>
      <c r="E847" s="109">
        <v>1</v>
      </c>
      <c r="F847" s="194"/>
      <c r="G847" s="293">
        <f>E847*F847</f>
        <v>0</v>
      </c>
      <c r="I847" s="246"/>
    </row>
    <row r="848" spans="1:9" ht="15" customHeight="1">
      <c r="A848" s="320" t="s">
        <v>509</v>
      </c>
      <c r="B848" s="321"/>
      <c r="C848" s="321"/>
      <c r="D848" s="321"/>
      <c r="E848" s="321"/>
      <c r="F848" s="322"/>
      <c r="G848" s="169">
        <f>SUM(G849:G854)</f>
        <v>0</v>
      </c>
      <c r="I848" s="246"/>
    </row>
    <row r="849" spans="1:9" ht="15">
      <c r="A849" s="269">
        <v>731</v>
      </c>
      <c r="B849" s="59" t="s">
        <v>462</v>
      </c>
      <c r="C849" s="145" t="s">
        <v>474</v>
      </c>
      <c r="D849" s="59" t="s">
        <v>1</v>
      </c>
      <c r="E849" s="109">
        <v>2</v>
      </c>
      <c r="F849" s="194"/>
      <c r="G849" s="293">
        <f aca="true" t="shared" si="36" ref="G849:G862">E849*F849</f>
        <v>0</v>
      </c>
      <c r="I849" s="246"/>
    </row>
    <row r="850" spans="1:9" ht="15">
      <c r="A850" s="269">
        <v>732</v>
      </c>
      <c r="B850" s="59" t="s">
        <v>462</v>
      </c>
      <c r="C850" s="145" t="s">
        <v>510</v>
      </c>
      <c r="D850" s="59" t="s">
        <v>1</v>
      </c>
      <c r="E850" s="109">
        <v>1</v>
      </c>
      <c r="F850" s="194"/>
      <c r="G850" s="293">
        <f t="shared" si="36"/>
        <v>0</v>
      </c>
      <c r="I850" s="246"/>
    </row>
    <row r="851" spans="1:9" ht="15">
      <c r="A851" s="269">
        <v>733</v>
      </c>
      <c r="B851" s="59" t="s">
        <v>462</v>
      </c>
      <c r="C851" s="145" t="s">
        <v>497</v>
      </c>
      <c r="D851" s="59" t="s">
        <v>193</v>
      </c>
      <c r="E851" s="109">
        <v>1</v>
      </c>
      <c r="F851" s="194"/>
      <c r="G851" s="293">
        <f t="shared" si="36"/>
        <v>0</v>
      </c>
      <c r="I851" s="246"/>
    </row>
    <row r="852" spans="1:9" ht="15">
      <c r="A852" s="269">
        <v>734</v>
      </c>
      <c r="B852" s="59" t="s">
        <v>462</v>
      </c>
      <c r="C852" s="145" t="s">
        <v>498</v>
      </c>
      <c r="D852" s="59" t="s">
        <v>1</v>
      </c>
      <c r="E852" s="109">
        <v>1</v>
      </c>
      <c r="F852" s="194"/>
      <c r="G852" s="293">
        <f t="shared" si="36"/>
        <v>0</v>
      </c>
      <c r="I852" s="246"/>
    </row>
    <row r="853" spans="1:9" ht="15">
      <c r="A853" s="269">
        <v>735</v>
      </c>
      <c r="B853" s="59" t="s">
        <v>462</v>
      </c>
      <c r="C853" s="145" t="s">
        <v>499</v>
      </c>
      <c r="D853" s="59" t="s">
        <v>193</v>
      </c>
      <c r="E853" s="109">
        <v>1</v>
      </c>
      <c r="F853" s="194"/>
      <c r="G853" s="293">
        <f t="shared" si="36"/>
        <v>0</v>
      </c>
      <c r="I853" s="246"/>
    </row>
    <row r="854" spans="1:9" ht="15">
      <c r="A854" s="269">
        <v>736</v>
      </c>
      <c r="B854" s="59" t="s">
        <v>462</v>
      </c>
      <c r="C854" s="145" t="s">
        <v>1653</v>
      </c>
      <c r="D854" s="59" t="s">
        <v>1</v>
      </c>
      <c r="E854" s="109">
        <v>1</v>
      </c>
      <c r="F854" s="194"/>
      <c r="G854" s="293">
        <f t="shared" si="36"/>
        <v>0</v>
      </c>
      <c r="I854" s="246"/>
    </row>
    <row r="855" spans="1:9" ht="15" customHeight="1">
      <c r="A855" s="320" t="s">
        <v>511</v>
      </c>
      <c r="B855" s="321"/>
      <c r="C855" s="321"/>
      <c r="D855" s="321"/>
      <c r="E855" s="321"/>
      <c r="F855" s="322"/>
      <c r="G855" s="169">
        <f>SUM(G856:G862)</f>
        <v>0</v>
      </c>
      <c r="I855" s="246"/>
    </row>
    <row r="856" spans="1:9" ht="15">
      <c r="A856" s="269">
        <v>737</v>
      </c>
      <c r="B856" s="59" t="s">
        <v>462</v>
      </c>
      <c r="C856" s="145" t="s">
        <v>474</v>
      </c>
      <c r="D856" s="59" t="s">
        <v>1</v>
      </c>
      <c r="E856" s="109">
        <v>1</v>
      </c>
      <c r="F856" s="194"/>
      <c r="G856" s="293">
        <f t="shared" si="36"/>
        <v>0</v>
      </c>
      <c r="I856" s="246"/>
    </row>
    <row r="857" spans="1:9" ht="15">
      <c r="A857" s="269">
        <v>738</v>
      </c>
      <c r="B857" s="59" t="s">
        <v>462</v>
      </c>
      <c r="C857" s="145" t="s">
        <v>476</v>
      </c>
      <c r="D857" s="59" t="s">
        <v>193</v>
      </c>
      <c r="E857" s="109">
        <v>1</v>
      </c>
      <c r="F857" s="194"/>
      <c r="G857" s="293">
        <f t="shared" si="36"/>
        <v>0</v>
      </c>
      <c r="I857" s="246"/>
    </row>
    <row r="858" spans="1:9" ht="15">
      <c r="A858" s="269">
        <v>739</v>
      </c>
      <c r="B858" s="59" t="s">
        <v>462</v>
      </c>
      <c r="C858" s="145" t="s">
        <v>512</v>
      </c>
      <c r="D858" s="59" t="s">
        <v>1</v>
      </c>
      <c r="E858" s="109">
        <v>3</v>
      </c>
      <c r="F858" s="194"/>
      <c r="G858" s="293">
        <f t="shared" si="36"/>
        <v>0</v>
      </c>
      <c r="I858" s="246"/>
    </row>
    <row r="859" spans="1:9" ht="15">
      <c r="A859" s="269">
        <v>740</v>
      </c>
      <c r="B859" s="59" t="s">
        <v>462</v>
      </c>
      <c r="C859" s="145" t="s">
        <v>513</v>
      </c>
      <c r="D859" s="59" t="s">
        <v>1</v>
      </c>
      <c r="E859" s="109">
        <v>2</v>
      </c>
      <c r="F859" s="194"/>
      <c r="G859" s="293">
        <f t="shared" si="36"/>
        <v>0</v>
      </c>
      <c r="I859" s="246"/>
    </row>
    <row r="860" spans="1:9" ht="15">
      <c r="A860" s="269">
        <v>741</v>
      </c>
      <c r="B860" s="59" t="s">
        <v>462</v>
      </c>
      <c r="C860" s="145" t="s">
        <v>514</v>
      </c>
      <c r="D860" s="59" t="s">
        <v>193</v>
      </c>
      <c r="E860" s="109">
        <v>4</v>
      </c>
      <c r="F860" s="194"/>
      <c r="G860" s="293">
        <f t="shared" si="36"/>
        <v>0</v>
      </c>
      <c r="I860" s="246"/>
    </row>
    <row r="861" spans="1:9" ht="15">
      <c r="A861" s="269">
        <v>742</v>
      </c>
      <c r="B861" s="59" t="s">
        <v>462</v>
      </c>
      <c r="C861" s="145" t="s">
        <v>515</v>
      </c>
      <c r="D861" s="59" t="s">
        <v>1</v>
      </c>
      <c r="E861" s="109">
        <v>1</v>
      </c>
      <c r="F861" s="194"/>
      <c r="G861" s="293">
        <f t="shared" si="36"/>
        <v>0</v>
      </c>
      <c r="I861" s="246"/>
    </row>
    <row r="862" spans="1:9" ht="15">
      <c r="A862" s="269">
        <v>743</v>
      </c>
      <c r="B862" s="59" t="s">
        <v>462</v>
      </c>
      <c r="C862" s="145" t="s">
        <v>1653</v>
      </c>
      <c r="D862" s="59" t="s">
        <v>1</v>
      </c>
      <c r="E862" s="109">
        <v>2</v>
      </c>
      <c r="F862" s="194"/>
      <c r="G862" s="293">
        <f t="shared" si="36"/>
        <v>0</v>
      </c>
      <c r="I862" s="246"/>
    </row>
    <row r="863" spans="1:9" ht="15" customHeight="1">
      <c r="A863" s="320" t="s">
        <v>516</v>
      </c>
      <c r="B863" s="321"/>
      <c r="C863" s="321"/>
      <c r="D863" s="321"/>
      <c r="E863" s="321"/>
      <c r="F863" s="322"/>
      <c r="G863" s="169">
        <f>SUM(G864:G869)</f>
        <v>0</v>
      </c>
      <c r="I863" s="246"/>
    </row>
    <row r="864" spans="1:9" ht="15">
      <c r="A864" s="269">
        <v>744</v>
      </c>
      <c r="B864" s="59" t="s">
        <v>462</v>
      </c>
      <c r="C864" s="145" t="s">
        <v>497</v>
      </c>
      <c r="D864" s="59" t="s">
        <v>193</v>
      </c>
      <c r="E864" s="109">
        <v>1</v>
      </c>
      <c r="F864" s="194"/>
      <c r="G864" s="293">
        <f aca="true" t="shared" si="37" ref="G864:G869">E864*F864</f>
        <v>0</v>
      </c>
      <c r="I864" s="246"/>
    </row>
    <row r="865" spans="1:9" ht="15">
      <c r="A865" s="269">
        <v>745</v>
      </c>
      <c r="B865" s="59" t="s">
        <v>462</v>
      </c>
      <c r="C865" s="145" t="s">
        <v>498</v>
      </c>
      <c r="D865" s="59" t="s">
        <v>1</v>
      </c>
      <c r="E865" s="109">
        <v>1</v>
      </c>
      <c r="F865" s="194"/>
      <c r="G865" s="293">
        <f t="shared" si="37"/>
        <v>0</v>
      </c>
      <c r="I865" s="246"/>
    </row>
    <row r="866" spans="1:9" ht="15">
      <c r="A866" s="269">
        <v>746</v>
      </c>
      <c r="B866" s="59" t="s">
        <v>462</v>
      </c>
      <c r="C866" s="145" t="s">
        <v>499</v>
      </c>
      <c r="D866" s="59" t="s">
        <v>193</v>
      </c>
      <c r="E866" s="109">
        <v>1</v>
      </c>
      <c r="F866" s="194"/>
      <c r="G866" s="293">
        <f t="shared" si="37"/>
        <v>0</v>
      </c>
      <c r="I866" s="246"/>
    </row>
    <row r="867" spans="1:9" ht="15">
      <c r="A867" s="269">
        <v>747</v>
      </c>
      <c r="B867" s="59" t="s">
        <v>462</v>
      </c>
      <c r="C867" s="145" t="s">
        <v>499</v>
      </c>
      <c r="D867" s="59" t="s">
        <v>193</v>
      </c>
      <c r="E867" s="109">
        <v>2</v>
      </c>
      <c r="F867" s="194"/>
      <c r="G867" s="293">
        <f t="shared" si="37"/>
        <v>0</v>
      </c>
      <c r="I867" s="246"/>
    </row>
    <row r="868" spans="1:9" ht="15">
      <c r="A868" s="269">
        <v>748</v>
      </c>
      <c r="B868" s="59" t="s">
        <v>462</v>
      </c>
      <c r="C868" s="145" t="s">
        <v>517</v>
      </c>
      <c r="D868" s="59" t="s">
        <v>1</v>
      </c>
      <c r="E868" s="109">
        <v>1</v>
      </c>
      <c r="F868" s="194"/>
      <c r="G868" s="293">
        <f t="shared" si="37"/>
        <v>0</v>
      </c>
      <c r="I868" s="246"/>
    </row>
    <row r="869" spans="1:9" ht="15">
      <c r="A869" s="269">
        <v>749</v>
      </c>
      <c r="B869" s="59" t="s">
        <v>462</v>
      </c>
      <c r="C869" s="145" t="s">
        <v>1653</v>
      </c>
      <c r="D869" s="59" t="s">
        <v>1</v>
      </c>
      <c r="E869" s="109">
        <v>1</v>
      </c>
      <c r="F869" s="194"/>
      <c r="G869" s="293">
        <f t="shared" si="37"/>
        <v>0</v>
      </c>
      <c r="I869" s="246"/>
    </row>
    <row r="870" spans="1:9" ht="15" customHeight="1">
      <c r="A870" s="320" t="s">
        <v>518</v>
      </c>
      <c r="B870" s="321"/>
      <c r="C870" s="321"/>
      <c r="D870" s="321"/>
      <c r="E870" s="321"/>
      <c r="F870" s="322"/>
      <c r="G870" s="169">
        <f>SUM(G871:G875)</f>
        <v>0</v>
      </c>
      <c r="I870" s="246"/>
    </row>
    <row r="871" spans="1:9" ht="15">
      <c r="A871" s="269">
        <v>750</v>
      </c>
      <c r="B871" s="59" t="s">
        <v>462</v>
      </c>
      <c r="C871" s="145" t="s">
        <v>502</v>
      </c>
      <c r="D871" s="59" t="s">
        <v>503</v>
      </c>
      <c r="E871" s="109">
        <v>1</v>
      </c>
      <c r="F871" s="194"/>
      <c r="G871" s="293">
        <f>E871*F871</f>
        <v>0</v>
      </c>
      <c r="I871" s="246"/>
    </row>
    <row r="872" spans="1:9" ht="15">
      <c r="A872" s="269">
        <v>751</v>
      </c>
      <c r="B872" s="59" t="s">
        <v>462</v>
      </c>
      <c r="C872" s="145" t="s">
        <v>504</v>
      </c>
      <c r="D872" s="59" t="s">
        <v>505</v>
      </c>
      <c r="E872" s="109">
        <v>1</v>
      </c>
      <c r="F872" s="194"/>
      <c r="G872" s="293">
        <f>E872*F872</f>
        <v>0</v>
      </c>
      <c r="I872" s="246"/>
    </row>
    <row r="873" spans="1:9" ht="15">
      <c r="A873" s="269">
        <v>752</v>
      </c>
      <c r="B873" s="59" t="s">
        <v>462</v>
      </c>
      <c r="C873" s="145" t="s">
        <v>506</v>
      </c>
      <c r="D873" s="59" t="s">
        <v>463</v>
      </c>
      <c r="E873" s="109">
        <v>1</v>
      </c>
      <c r="F873" s="194"/>
      <c r="G873" s="293">
        <f>E873*F873</f>
        <v>0</v>
      </c>
      <c r="I873" s="246"/>
    </row>
    <row r="874" spans="1:9" ht="15">
      <c r="A874" s="269">
        <v>753</v>
      </c>
      <c r="B874" s="59" t="s">
        <v>462</v>
      </c>
      <c r="C874" s="145" t="s">
        <v>501</v>
      </c>
      <c r="D874" s="59" t="s">
        <v>1</v>
      </c>
      <c r="E874" s="109">
        <v>1</v>
      </c>
      <c r="F874" s="194"/>
      <c r="G874" s="293">
        <f>E874*F874</f>
        <v>0</v>
      </c>
      <c r="I874" s="246"/>
    </row>
    <row r="875" spans="1:9" ht="15">
      <c r="A875" s="269">
        <v>754</v>
      </c>
      <c r="B875" s="59" t="s">
        <v>462</v>
      </c>
      <c r="C875" s="145" t="s">
        <v>1653</v>
      </c>
      <c r="D875" s="59" t="s">
        <v>1</v>
      </c>
      <c r="E875" s="109">
        <v>1</v>
      </c>
      <c r="F875" s="194"/>
      <c r="G875" s="293">
        <f>E875*F875</f>
        <v>0</v>
      </c>
      <c r="I875" s="246"/>
    </row>
    <row r="876" spans="1:9" ht="15" customHeight="1">
      <c r="A876" s="320" t="s">
        <v>519</v>
      </c>
      <c r="B876" s="321"/>
      <c r="C876" s="321"/>
      <c r="D876" s="321"/>
      <c r="E876" s="321"/>
      <c r="F876" s="322"/>
      <c r="G876" s="169">
        <f>SUM(G877:G881)</f>
        <v>0</v>
      </c>
      <c r="I876" s="246"/>
    </row>
    <row r="877" spans="1:9" ht="15">
      <c r="A877" s="269">
        <v>755</v>
      </c>
      <c r="B877" s="59" t="s">
        <v>462</v>
      </c>
      <c r="C877" s="145" t="s">
        <v>520</v>
      </c>
      <c r="D877" s="59" t="s">
        <v>1</v>
      </c>
      <c r="E877" s="109">
        <v>1</v>
      </c>
      <c r="F877" s="194"/>
      <c r="G877" s="293">
        <f>E877*F877</f>
        <v>0</v>
      </c>
      <c r="I877" s="246"/>
    </row>
    <row r="878" spans="1:9" ht="15">
      <c r="A878" s="269">
        <v>756</v>
      </c>
      <c r="B878" s="59" t="s">
        <v>462</v>
      </c>
      <c r="C878" s="145" t="s">
        <v>521</v>
      </c>
      <c r="D878" s="59" t="s">
        <v>503</v>
      </c>
      <c r="E878" s="109">
        <v>1</v>
      </c>
      <c r="F878" s="194"/>
      <c r="G878" s="293">
        <f>E878*F878</f>
        <v>0</v>
      </c>
      <c r="I878" s="246"/>
    </row>
    <row r="879" spans="1:9" ht="15">
      <c r="A879" s="269">
        <v>757</v>
      </c>
      <c r="B879" s="59" t="s">
        <v>462</v>
      </c>
      <c r="C879" s="145" t="s">
        <v>504</v>
      </c>
      <c r="D879" s="59" t="s">
        <v>505</v>
      </c>
      <c r="E879" s="109">
        <v>1</v>
      </c>
      <c r="F879" s="194"/>
      <c r="G879" s="293">
        <f>E879*F879</f>
        <v>0</v>
      </c>
      <c r="I879" s="246"/>
    </row>
    <row r="880" spans="1:9" ht="15">
      <c r="A880" s="269">
        <v>758</v>
      </c>
      <c r="B880" s="59" t="s">
        <v>462</v>
      </c>
      <c r="C880" s="145" t="s">
        <v>522</v>
      </c>
      <c r="D880" s="59" t="s">
        <v>463</v>
      </c>
      <c r="E880" s="109">
        <v>1</v>
      </c>
      <c r="F880" s="194"/>
      <c r="G880" s="293">
        <f>E880*F880</f>
        <v>0</v>
      </c>
      <c r="I880" s="246"/>
    </row>
    <row r="881" spans="1:9" ht="15">
      <c r="A881" s="269">
        <v>759</v>
      </c>
      <c r="B881" s="59" t="s">
        <v>462</v>
      </c>
      <c r="C881" s="145" t="s">
        <v>1653</v>
      </c>
      <c r="D881" s="59" t="s">
        <v>1</v>
      </c>
      <c r="E881" s="109">
        <v>1</v>
      </c>
      <c r="F881" s="194"/>
      <c r="G881" s="293">
        <f>E881*F881</f>
        <v>0</v>
      </c>
      <c r="I881" s="246"/>
    </row>
    <row r="882" spans="1:9" ht="15" customHeight="1">
      <c r="A882" s="320" t="s">
        <v>523</v>
      </c>
      <c r="B882" s="321"/>
      <c r="C882" s="321"/>
      <c r="D882" s="321"/>
      <c r="E882" s="321"/>
      <c r="F882" s="322"/>
      <c r="G882" s="169">
        <f>SUM(G883:G889)</f>
        <v>0</v>
      </c>
      <c r="I882" s="246"/>
    </row>
    <row r="883" spans="1:9" ht="15">
      <c r="A883" s="269">
        <v>760</v>
      </c>
      <c r="B883" s="59" t="s">
        <v>462</v>
      </c>
      <c r="C883" s="145" t="s">
        <v>497</v>
      </c>
      <c r="D883" s="59" t="s">
        <v>193</v>
      </c>
      <c r="E883" s="109">
        <v>1</v>
      </c>
      <c r="F883" s="194"/>
      <c r="G883" s="293">
        <f aca="true" t="shared" si="38" ref="G883:G889">E883*F883</f>
        <v>0</v>
      </c>
      <c r="I883" s="246"/>
    </row>
    <row r="884" spans="1:9" ht="15">
      <c r="A884" s="269">
        <v>761</v>
      </c>
      <c r="B884" s="59" t="s">
        <v>462</v>
      </c>
      <c r="C884" s="145" t="s">
        <v>498</v>
      </c>
      <c r="D884" s="59" t="s">
        <v>1</v>
      </c>
      <c r="E884" s="109">
        <v>1</v>
      </c>
      <c r="F884" s="194"/>
      <c r="G884" s="293">
        <f t="shared" si="38"/>
        <v>0</v>
      </c>
      <c r="I884" s="246"/>
    </row>
    <row r="885" spans="1:9" ht="15">
      <c r="A885" s="269">
        <v>762</v>
      </c>
      <c r="B885" s="59" t="s">
        <v>462</v>
      </c>
      <c r="C885" s="145" t="s">
        <v>499</v>
      </c>
      <c r="D885" s="59" t="s">
        <v>193</v>
      </c>
      <c r="E885" s="109">
        <v>1</v>
      </c>
      <c r="F885" s="194"/>
      <c r="G885" s="293">
        <f t="shared" si="38"/>
        <v>0</v>
      </c>
      <c r="I885" s="246"/>
    </row>
    <row r="886" spans="1:9" ht="15">
      <c r="A886" s="269">
        <v>763</v>
      </c>
      <c r="B886" s="59" t="s">
        <v>462</v>
      </c>
      <c r="C886" s="145" t="s">
        <v>512</v>
      </c>
      <c r="D886" s="59" t="s">
        <v>1</v>
      </c>
      <c r="E886" s="109">
        <v>2</v>
      </c>
      <c r="F886" s="194"/>
      <c r="G886" s="293">
        <f t="shared" si="38"/>
        <v>0</v>
      </c>
      <c r="I886" s="246"/>
    </row>
    <row r="887" spans="1:9" ht="15">
      <c r="A887" s="269">
        <v>764</v>
      </c>
      <c r="B887" s="59" t="s">
        <v>462</v>
      </c>
      <c r="C887" s="145" t="s">
        <v>513</v>
      </c>
      <c r="D887" s="59" t="s">
        <v>1</v>
      </c>
      <c r="E887" s="109">
        <v>1</v>
      </c>
      <c r="F887" s="194"/>
      <c r="G887" s="293">
        <f t="shared" si="38"/>
        <v>0</v>
      </c>
      <c r="I887" s="246"/>
    </row>
    <row r="888" spans="1:9" ht="15">
      <c r="A888" s="269">
        <v>765</v>
      </c>
      <c r="B888" s="59" t="s">
        <v>462</v>
      </c>
      <c r="C888" s="145" t="s">
        <v>514</v>
      </c>
      <c r="D888" s="59" t="s">
        <v>193</v>
      </c>
      <c r="E888" s="109">
        <v>2</v>
      </c>
      <c r="F888" s="194"/>
      <c r="G888" s="293">
        <f t="shared" si="38"/>
        <v>0</v>
      </c>
      <c r="I888" s="246"/>
    </row>
    <row r="889" spans="1:9" ht="15">
      <c r="A889" s="269">
        <v>766</v>
      </c>
      <c r="B889" s="59" t="s">
        <v>462</v>
      </c>
      <c r="C889" s="145" t="s">
        <v>524</v>
      </c>
      <c r="D889" s="59" t="s">
        <v>1</v>
      </c>
      <c r="E889" s="109">
        <v>1</v>
      </c>
      <c r="F889" s="194"/>
      <c r="G889" s="293">
        <f t="shared" si="38"/>
        <v>0</v>
      </c>
      <c r="I889" s="246"/>
    </row>
    <row r="890" spans="1:9" ht="15" customHeight="1">
      <c r="A890" s="320" t="s">
        <v>525</v>
      </c>
      <c r="B890" s="321"/>
      <c r="C890" s="321"/>
      <c r="D890" s="321"/>
      <c r="E890" s="321"/>
      <c r="F890" s="322"/>
      <c r="G890" s="169">
        <f>SUM(G891:G894)</f>
        <v>0</v>
      </c>
      <c r="I890" s="246"/>
    </row>
    <row r="891" spans="1:9" ht="15">
      <c r="A891" s="269">
        <v>767</v>
      </c>
      <c r="B891" s="59" t="s">
        <v>462</v>
      </c>
      <c r="C891" s="145" t="s">
        <v>512</v>
      </c>
      <c r="D891" s="59" t="s">
        <v>1</v>
      </c>
      <c r="E891" s="109">
        <v>1</v>
      </c>
      <c r="F891" s="194"/>
      <c r="G891" s="293">
        <f>E891*F891</f>
        <v>0</v>
      </c>
      <c r="I891" s="246"/>
    </row>
    <row r="892" spans="1:9" ht="15">
      <c r="A892" s="269">
        <v>768</v>
      </c>
      <c r="B892" s="59" t="s">
        <v>462</v>
      </c>
      <c r="C892" s="145" t="s">
        <v>526</v>
      </c>
      <c r="D892" s="59" t="s">
        <v>463</v>
      </c>
      <c r="E892" s="109">
        <v>1</v>
      </c>
      <c r="F892" s="194"/>
      <c r="G892" s="293">
        <f>E892*F892</f>
        <v>0</v>
      </c>
      <c r="I892" s="246"/>
    </row>
    <row r="893" spans="1:9" ht="15">
      <c r="A893" s="269">
        <v>769</v>
      </c>
      <c r="B893" s="59" t="s">
        <v>462</v>
      </c>
      <c r="C893" s="145" t="s">
        <v>527</v>
      </c>
      <c r="D893" s="59" t="s">
        <v>463</v>
      </c>
      <c r="E893" s="109">
        <v>1</v>
      </c>
      <c r="F893" s="194"/>
      <c r="G893" s="293">
        <f>E893*F893</f>
        <v>0</v>
      </c>
      <c r="I893" s="246"/>
    </row>
    <row r="894" spans="1:9" ht="15">
      <c r="A894" s="269">
        <v>770</v>
      </c>
      <c r="B894" s="59" t="s">
        <v>462</v>
      </c>
      <c r="C894" s="145" t="s">
        <v>1653</v>
      </c>
      <c r="D894" s="59" t="s">
        <v>1</v>
      </c>
      <c r="E894" s="109">
        <v>1</v>
      </c>
      <c r="F894" s="194"/>
      <c r="G894" s="293">
        <f>E894*F894</f>
        <v>0</v>
      </c>
      <c r="I894" s="246"/>
    </row>
    <row r="895" spans="1:9" ht="15" customHeight="1">
      <c r="A895" s="320" t="s">
        <v>528</v>
      </c>
      <c r="B895" s="321"/>
      <c r="C895" s="321"/>
      <c r="D895" s="321"/>
      <c r="E895" s="321"/>
      <c r="F895" s="322"/>
      <c r="G895" s="169">
        <f>SUM(G896:G901)</f>
        <v>0</v>
      </c>
      <c r="I895" s="246"/>
    </row>
    <row r="896" spans="1:9" ht="15">
      <c r="A896" s="269">
        <v>771</v>
      </c>
      <c r="B896" s="59" t="s">
        <v>462</v>
      </c>
      <c r="C896" s="145" t="s">
        <v>497</v>
      </c>
      <c r="D896" s="59" t="s">
        <v>193</v>
      </c>
      <c r="E896" s="109">
        <v>1</v>
      </c>
      <c r="F896" s="194"/>
      <c r="G896" s="293">
        <f aca="true" t="shared" si="39" ref="G896:G905">E896*F896</f>
        <v>0</v>
      </c>
      <c r="I896" s="246"/>
    </row>
    <row r="897" spans="1:9" ht="15">
      <c r="A897" s="269">
        <v>772</v>
      </c>
      <c r="B897" s="59" t="s">
        <v>462</v>
      </c>
      <c r="C897" s="145" t="s">
        <v>498</v>
      </c>
      <c r="D897" s="59" t="s">
        <v>1</v>
      </c>
      <c r="E897" s="109">
        <v>1</v>
      </c>
      <c r="F897" s="194"/>
      <c r="G897" s="293">
        <f t="shared" si="39"/>
        <v>0</v>
      </c>
      <c r="I897" s="246"/>
    </row>
    <row r="898" spans="1:9" ht="15">
      <c r="A898" s="269">
        <v>773</v>
      </c>
      <c r="B898" s="59" t="s">
        <v>462</v>
      </c>
      <c r="C898" s="145" t="s">
        <v>499</v>
      </c>
      <c r="D898" s="59" t="s">
        <v>193</v>
      </c>
      <c r="E898" s="109">
        <v>1</v>
      </c>
      <c r="F898" s="194"/>
      <c r="G898" s="293">
        <f t="shared" si="39"/>
        <v>0</v>
      </c>
      <c r="I898" s="246"/>
    </row>
    <row r="899" spans="1:9" ht="15">
      <c r="A899" s="269">
        <v>774</v>
      </c>
      <c r="B899" s="59" t="s">
        <v>462</v>
      </c>
      <c r="C899" s="145" t="s">
        <v>529</v>
      </c>
      <c r="D899" s="59" t="s">
        <v>1</v>
      </c>
      <c r="E899" s="109">
        <v>1</v>
      </c>
      <c r="F899" s="194"/>
      <c r="G899" s="293">
        <f t="shared" si="39"/>
        <v>0</v>
      </c>
      <c r="I899" s="246"/>
    </row>
    <row r="900" spans="1:9" ht="15">
      <c r="A900" s="269">
        <v>775</v>
      </c>
      <c r="B900" s="59" t="s">
        <v>462</v>
      </c>
      <c r="C900" s="145" t="s">
        <v>512</v>
      </c>
      <c r="D900" s="59" t="s">
        <v>1</v>
      </c>
      <c r="E900" s="109">
        <v>2</v>
      </c>
      <c r="F900" s="194"/>
      <c r="G900" s="293">
        <f t="shared" si="39"/>
        <v>0</v>
      </c>
      <c r="I900" s="246"/>
    </row>
    <row r="901" spans="1:9" ht="15">
      <c r="A901" s="269">
        <v>776</v>
      </c>
      <c r="B901" s="59" t="s">
        <v>462</v>
      </c>
      <c r="C901" s="145" t="s">
        <v>1653</v>
      </c>
      <c r="D901" s="59" t="s">
        <v>1</v>
      </c>
      <c r="E901" s="109">
        <v>1</v>
      </c>
      <c r="F901" s="194"/>
      <c r="G901" s="293">
        <f t="shared" si="39"/>
        <v>0</v>
      </c>
      <c r="I901" s="246"/>
    </row>
    <row r="902" spans="1:9" ht="15" customHeight="1">
      <c r="A902" s="320" t="s">
        <v>530</v>
      </c>
      <c r="B902" s="321"/>
      <c r="C902" s="321"/>
      <c r="D902" s="321"/>
      <c r="E902" s="321"/>
      <c r="F902" s="322"/>
      <c r="G902" s="169">
        <f>SUM(G903:G905)</f>
        <v>0</v>
      </c>
      <c r="I902" s="246"/>
    </row>
    <row r="903" spans="1:9" ht="15">
      <c r="A903" s="269">
        <v>777</v>
      </c>
      <c r="B903" s="59" t="s">
        <v>462</v>
      </c>
      <c r="C903" s="145" t="s">
        <v>531</v>
      </c>
      <c r="D903" s="59" t="s">
        <v>1</v>
      </c>
      <c r="E903" s="109">
        <v>1</v>
      </c>
      <c r="F903" s="194"/>
      <c r="G903" s="293">
        <f t="shared" si="39"/>
        <v>0</v>
      </c>
      <c r="I903" s="246"/>
    </row>
    <row r="904" spans="1:9" ht="15">
      <c r="A904" s="269">
        <v>778</v>
      </c>
      <c r="B904" s="59" t="s">
        <v>462</v>
      </c>
      <c r="C904" s="145" t="s">
        <v>532</v>
      </c>
      <c r="D904" s="59" t="s">
        <v>1</v>
      </c>
      <c r="E904" s="109">
        <v>1</v>
      </c>
      <c r="F904" s="194"/>
      <c r="G904" s="293">
        <f t="shared" si="39"/>
        <v>0</v>
      </c>
      <c r="I904" s="246"/>
    </row>
    <row r="905" spans="1:9" ht="15">
      <c r="A905" s="269">
        <v>779</v>
      </c>
      <c r="B905" s="59" t="s">
        <v>462</v>
      </c>
      <c r="C905" s="145" t="s">
        <v>1653</v>
      </c>
      <c r="D905" s="59" t="s">
        <v>1</v>
      </c>
      <c r="E905" s="109">
        <v>1</v>
      </c>
      <c r="F905" s="194"/>
      <c r="G905" s="293">
        <f t="shared" si="39"/>
        <v>0</v>
      </c>
      <c r="I905" s="246"/>
    </row>
    <row r="906" spans="1:9" ht="15" customHeight="1">
      <c r="A906" s="320" t="s">
        <v>533</v>
      </c>
      <c r="B906" s="321"/>
      <c r="C906" s="321"/>
      <c r="D906" s="321"/>
      <c r="E906" s="321"/>
      <c r="F906" s="322"/>
      <c r="G906" s="169">
        <f>SUM(G907:G913)</f>
        <v>0</v>
      </c>
      <c r="I906" s="246"/>
    </row>
    <row r="907" spans="1:9" ht="15">
      <c r="A907" s="269">
        <v>780</v>
      </c>
      <c r="B907" s="59" t="s">
        <v>462</v>
      </c>
      <c r="C907" s="145" t="s">
        <v>474</v>
      </c>
      <c r="D907" s="59" t="s">
        <v>1</v>
      </c>
      <c r="E907" s="109">
        <v>3</v>
      </c>
      <c r="F907" s="194"/>
      <c r="G907" s="293">
        <f aca="true" t="shared" si="40" ref="G907:G913">E907*F907</f>
        <v>0</v>
      </c>
      <c r="I907" s="246"/>
    </row>
    <row r="908" spans="1:9" ht="15">
      <c r="A908" s="269">
        <v>781</v>
      </c>
      <c r="B908" s="59" t="s">
        <v>462</v>
      </c>
      <c r="C908" s="145" t="s">
        <v>513</v>
      </c>
      <c r="D908" s="59" t="s">
        <v>1</v>
      </c>
      <c r="E908" s="109">
        <v>1</v>
      </c>
      <c r="F908" s="194"/>
      <c r="G908" s="293">
        <f t="shared" si="40"/>
        <v>0</v>
      </c>
      <c r="I908" s="246"/>
    </row>
    <row r="909" spans="1:9" ht="15">
      <c r="A909" s="269">
        <v>782</v>
      </c>
      <c r="B909" s="59" t="s">
        <v>462</v>
      </c>
      <c r="C909" s="145" t="s">
        <v>514</v>
      </c>
      <c r="D909" s="59" t="s">
        <v>193</v>
      </c>
      <c r="E909" s="109">
        <v>1</v>
      </c>
      <c r="F909" s="194"/>
      <c r="G909" s="293">
        <f t="shared" si="40"/>
        <v>0</v>
      </c>
      <c r="I909" s="246"/>
    </row>
    <row r="910" spans="1:9" ht="15">
      <c r="A910" s="269">
        <v>783</v>
      </c>
      <c r="B910" s="59" t="s">
        <v>462</v>
      </c>
      <c r="C910" s="145" t="s">
        <v>534</v>
      </c>
      <c r="D910" s="59" t="s">
        <v>1</v>
      </c>
      <c r="E910" s="109">
        <v>2</v>
      </c>
      <c r="F910" s="194"/>
      <c r="G910" s="293">
        <f t="shared" si="40"/>
        <v>0</v>
      </c>
      <c r="I910" s="246"/>
    </row>
    <row r="911" spans="1:9" ht="15">
      <c r="A911" s="269">
        <v>784</v>
      </c>
      <c r="B911" s="59" t="s">
        <v>462</v>
      </c>
      <c r="C911" s="145" t="s">
        <v>535</v>
      </c>
      <c r="D911" s="59" t="s">
        <v>1</v>
      </c>
      <c r="E911" s="109">
        <v>2</v>
      </c>
      <c r="F911" s="194"/>
      <c r="G911" s="293">
        <f t="shared" si="40"/>
        <v>0</v>
      </c>
      <c r="I911" s="246"/>
    </row>
    <row r="912" spans="1:9" ht="15">
      <c r="A912" s="269">
        <v>785</v>
      </c>
      <c r="B912" s="59" t="s">
        <v>462</v>
      </c>
      <c r="C912" s="145" t="s">
        <v>515</v>
      </c>
      <c r="D912" s="59" t="s">
        <v>1</v>
      </c>
      <c r="E912" s="109">
        <v>2</v>
      </c>
      <c r="F912" s="194"/>
      <c r="G912" s="293">
        <f t="shared" si="40"/>
        <v>0</v>
      </c>
      <c r="I912" s="246"/>
    </row>
    <row r="913" spans="1:9" ht="15">
      <c r="A913" s="269">
        <v>786</v>
      </c>
      <c r="B913" s="59" t="s">
        <v>462</v>
      </c>
      <c r="C913" s="145" t="s">
        <v>1653</v>
      </c>
      <c r="D913" s="59" t="s">
        <v>1</v>
      </c>
      <c r="E913" s="109">
        <v>1</v>
      </c>
      <c r="F913" s="194"/>
      <c r="G913" s="293">
        <f t="shared" si="40"/>
        <v>0</v>
      </c>
      <c r="I913" s="246"/>
    </row>
    <row r="914" spans="1:9" ht="15" customHeight="1">
      <c r="A914" s="320" t="s">
        <v>536</v>
      </c>
      <c r="B914" s="321"/>
      <c r="C914" s="321"/>
      <c r="D914" s="321"/>
      <c r="E914" s="321"/>
      <c r="F914" s="322"/>
      <c r="G914" s="169">
        <f>SUM(G915:G917)</f>
        <v>0</v>
      </c>
      <c r="I914" s="246"/>
    </row>
    <row r="915" spans="1:9" ht="15">
      <c r="A915" s="269">
        <v>787</v>
      </c>
      <c r="B915" s="59" t="s">
        <v>462</v>
      </c>
      <c r="C915" s="145" t="s">
        <v>534</v>
      </c>
      <c r="D915" s="59" t="s">
        <v>1</v>
      </c>
      <c r="E915" s="109">
        <v>1</v>
      </c>
      <c r="F915" s="194"/>
      <c r="G915" s="293">
        <f>E915*F915</f>
        <v>0</v>
      </c>
      <c r="I915" s="246"/>
    </row>
    <row r="916" spans="1:9" ht="15">
      <c r="A916" s="269">
        <v>788</v>
      </c>
      <c r="B916" s="59" t="s">
        <v>462</v>
      </c>
      <c r="C916" s="145" t="s">
        <v>535</v>
      </c>
      <c r="D916" s="59" t="s">
        <v>1</v>
      </c>
      <c r="E916" s="109">
        <v>1</v>
      </c>
      <c r="F916" s="194"/>
      <c r="G916" s="293">
        <f>E916*F916</f>
        <v>0</v>
      </c>
      <c r="I916" s="246"/>
    </row>
    <row r="917" spans="1:9" ht="15">
      <c r="A917" s="269">
        <v>789</v>
      </c>
      <c r="B917" s="59" t="s">
        <v>462</v>
      </c>
      <c r="C917" s="145" t="s">
        <v>1653</v>
      </c>
      <c r="D917" s="59" t="s">
        <v>1</v>
      </c>
      <c r="E917" s="109">
        <v>1</v>
      </c>
      <c r="F917" s="194"/>
      <c r="G917" s="293">
        <f>E917*F917</f>
        <v>0</v>
      </c>
      <c r="I917" s="246"/>
    </row>
    <row r="918" spans="1:9" ht="15" customHeight="1">
      <c r="A918" s="320" t="s">
        <v>537</v>
      </c>
      <c r="B918" s="321"/>
      <c r="C918" s="321"/>
      <c r="D918" s="321"/>
      <c r="E918" s="321"/>
      <c r="F918" s="322"/>
      <c r="G918" s="169">
        <f>SUM(G919:G924)</f>
        <v>0</v>
      </c>
      <c r="I918" s="246"/>
    </row>
    <row r="919" spans="1:9" ht="15">
      <c r="A919" s="269">
        <v>790</v>
      </c>
      <c r="B919" s="59" t="s">
        <v>462</v>
      </c>
      <c r="C919" s="145" t="s">
        <v>538</v>
      </c>
      <c r="D919" s="59" t="s">
        <v>1</v>
      </c>
      <c r="E919" s="109">
        <v>3</v>
      </c>
      <c r="F919" s="194"/>
      <c r="G919" s="293">
        <f aca="true" t="shared" si="41" ref="G919:G931">E919*F919</f>
        <v>0</v>
      </c>
      <c r="I919" s="246"/>
    </row>
    <row r="920" spans="1:9" ht="15">
      <c r="A920" s="269">
        <v>791</v>
      </c>
      <c r="B920" s="59" t="s">
        <v>462</v>
      </c>
      <c r="C920" s="145" t="s">
        <v>539</v>
      </c>
      <c r="D920" s="59" t="s">
        <v>1</v>
      </c>
      <c r="E920" s="109">
        <v>1</v>
      </c>
      <c r="F920" s="194"/>
      <c r="G920" s="293">
        <f t="shared" si="41"/>
        <v>0</v>
      </c>
      <c r="I920" s="246"/>
    </row>
    <row r="921" spans="1:9" ht="15">
      <c r="A921" s="269">
        <v>792</v>
      </c>
      <c r="B921" s="59" t="s">
        <v>462</v>
      </c>
      <c r="C921" s="145" t="s">
        <v>540</v>
      </c>
      <c r="D921" s="59" t="s">
        <v>193</v>
      </c>
      <c r="E921" s="109">
        <v>1</v>
      </c>
      <c r="F921" s="194"/>
      <c r="G921" s="293">
        <f t="shared" si="41"/>
        <v>0</v>
      </c>
      <c r="I921" s="246"/>
    </row>
    <row r="922" spans="1:9" ht="15">
      <c r="A922" s="269">
        <v>793</v>
      </c>
      <c r="B922" s="59" t="s">
        <v>462</v>
      </c>
      <c r="C922" s="145" t="s">
        <v>541</v>
      </c>
      <c r="D922" s="59" t="s">
        <v>1</v>
      </c>
      <c r="E922" s="109">
        <v>2</v>
      </c>
      <c r="F922" s="194"/>
      <c r="G922" s="293">
        <f t="shared" si="41"/>
        <v>0</v>
      </c>
      <c r="I922" s="246"/>
    </row>
    <row r="923" spans="1:9" ht="15">
      <c r="A923" s="269">
        <v>794</v>
      </c>
      <c r="B923" s="59" t="s">
        <v>462</v>
      </c>
      <c r="C923" s="145" t="s">
        <v>542</v>
      </c>
      <c r="D923" s="59" t="s">
        <v>1</v>
      </c>
      <c r="E923" s="109">
        <v>2</v>
      </c>
      <c r="F923" s="194"/>
      <c r="G923" s="293">
        <f t="shared" si="41"/>
        <v>0</v>
      </c>
      <c r="I923" s="246"/>
    </row>
    <row r="924" spans="1:9" ht="15">
      <c r="A924" s="269">
        <v>795</v>
      </c>
      <c r="B924" s="59" t="s">
        <v>462</v>
      </c>
      <c r="C924" s="145" t="s">
        <v>1653</v>
      </c>
      <c r="D924" s="59" t="s">
        <v>1</v>
      </c>
      <c r="E924" s="109">
        <v>1</v>
      </c>
      <c r="F924" s="194"/>
      <c r="G924" s="293">
        <f t="shared" si="41"/>
        <v>0</v>
      </c>
      <c r="I924" s="246"/>
    </row>
    <row r="925" spans="1:9" ht="15" customHeight="1">
      <c r="A925" s="320" t="s">
        <v>543</v>
      </c>
      <c r="B925" s="321"/>
      <c r="C925" s="321"/>
      <c r="D925" s="321"/>
      <c r="E925" s="321"/>
      <c r="F925" s="322"/>
      <c r="G925" s="169">
        <f>SUM(G926:G931)</f>
        <v>0</v>
      </c>
      <c r="I925" s="246"/>
    </row>
    <row r="926" spans="1:9" ht="15">
      <c r="A926" s="269">
        <v>796</v>
      </c>
      <c r="B926" s="59" t="s">
        <v>462</v>
      </c>
      <c r="C926" s="145" t="s">
        <v>538</v>
      </c>
      <c r="D926" s="59" t="s">
        <v>1</v>
      </c>
      <c r="E926" s="109">
        <v>2</v>
      </c>
      <c r="F926" s="194"/>
      <c r="G926" s="293">
        <f t="shared" si="41"/>
        <v>0</v>
      </c>
      <c r="I926" s="246"/>
    </row>
    <row r="927" spans="1:9" ht="15">
      <c r="A927" s="269">
        <v>797</v>
      </c>
      <c r="B927" s="59" t="s">
        <v>462</v>
      </c>
      <c r="C927" s="145" t="s">
        <v>539</v>
      </c>
      <c r="D927" s="59" t="s">
        <v>1</v>
      </c>
      <c r="E927" s="109">
        <v>1</v>
      </c>
      <c r="F927" s="194"/>
      <c r="G927" s="293">
        <f t="shared" si="41"/>
        <v>0</v>
      </c>
      <c r="I927" s="246"/>
    </row>
    <row r="928" spans="1:9" ht="15">
      <c r="A928" s="269">
        <v>798</v>
      </c>
      <c r="B928" s="59" t="s">
        <v>462</v>
      </c>
      <c r="C928" s="145" t="s">
        <v>540</v>
      </c>
      <c r="D928" s="59" t="s">
        <v>193</v>
      </c>
      <c r="E928" s="109">
        <v>3</v>
      </c>
      <c r="F928" s="194"/>
      <c r="G928" s="293">
        <f t="shared" si="41"/>
        <v>0</v>
      </c>
      <c r="I928" s="246"/>
    </row>
    <row r="929" spans="1:9" ht="15">
      <c r="A929" s="269">
        <v>799</v>
      </c>
      <c r="B929" s="59" t="s">
        <v>462</v>
      </c>
      <c r="C929" s="145" t="s">
        <v>544</v>
      </c>
      <c r="D929" s="59" t="s">
        <v>463</v>
      </c>
      <c r="E929" s="109">
        <v>1</v>
      </c>
      <c r="F929" s="194"/>
      <c r="G929" s="293">
        <f t="shared" si="41"/>
        <v>0</v>
      </c>
      <c r="I929" s="246"/>
    </row>
    <row r="930" spans="1:9" ht="15">
      <c r="A930" s="269">
        <v>800</v>
      </c>
      <c r="B930" s="59" t="s">
        <v>462</v>
      </c>
      <c r="C930" s="145" t="s">
        <v>545</v>
      </c>
      <c r="D930" s="59" t="s">
        <v>463</v>
      </c>
      <c r="E930" s="109">
        <v>1</v>
      </c>
      <c r="F930" s="194"/>
      <c r="G930" s="293">
        <f t="shared" si="41"/>
        <v>0</v>
      </c>
      <c r="I930" s="246"/>
    </row>
    <row r="931" spans="1:9" ht="15">
      <c r="A931" s="269">
        <v>801</v>
      </c>
      <c r="B931" s="59" t="s">
        <v>462</v>
      </c>
      <c r="C931" s="145" t="s">
        <v>1653</v>
      </c>
      <c r="D931" s="59" t="s">
        <v>1</v>
      </c>
      <c r="E931" s="109">
        <v>1</v>
      </c>
      <c r="F931" s="194"/>
      <c r="G931" s="293">
        <f t="shared" si="41"/>
        <v>0</v>
      </c>
      <c r="I931" s="246"/>
    </row>
    <row r="932" spans="1:9" ht="15" customHeight="1">
      <c r="A932" s="320" t="s">
        <v>546</v>
      </c>
      <c r="B932" s="321"/>
      <c r="C932" s="321"/>
      <c r="D932" s="321"/>
      <c r="E932" s="321"/>
      <c r="F932" s="322"/>
      <c r="G932" s="169">
        <f>SUM(G933:G938)</f>
        <v>0</v>
      </c>
      <c r="I932" s="246"/>
    </row>
    <row r="933" spans="1:9" ht="15">
      <c r="A933" s="269">
        <v>802</v>
      </c>
      <c r="B933" s="59" t="s">
        <v>462</v>
      </c>
      <c r="C933" s="145" t="s">
        <v>497</v>
      </c>
      <c r="D933" s="59" t="s">
        <v>193</v>
      </c>
      <c r="E933" s="109">
        <v>4</v>
      </c>
      <c r="F933" s="194"/>
      <c r="G933" s="293">
        <f aca="true" t="shared" si="42" ref="G933:G938">E933*F933</f>
        <v>0</v>
      </c>
      <c r="I933" s="246"/>
    </row>
    <row r="934" spans="1:9" ht="15">
      <c r="A934" s="269">
        <v>803</v>
      </c>
      <c r="B934" s="59" t="s">
        <v>462</v>
      </c>
      <c r="C934" s="145" t="s">
        <v>498</v>
      </c>
      <c r="D934" s="59" t="s">
        <v>1</v>
      </c>
      <c r="E934" s="109">
        <v>4</v>
      </c>
      <c r="F934" s="194"/>
      <c r="G934" s="293">
        <f t="shared" si="42"/>
        <v>0</v>
      </c>
      <c r="I934" s="246"/>
    </row>
    <row r="935" spans="1:9" ht="15">
      <c r="A935" s="269">
        <v>804</v>
      </c>
      <c r="B935" s="59" t="s">
        <v>462</v>
      </c>
      <c r="C935" s="145" t="s">
        <v>499</v>
      </c>
      <c r="D935" s="59" t="s">
        <v>193</v>
      </c>
      <c r="E935" s="109">
        <v>4</v>
      </c>
      <c r="F935" s="194"/>
      <c r="G935" s="293">
        <f t="shared" si="42"/>
        <v>0</v>
      </c>
      <c r="I935" s="246"/>
    </row>
    <row r="936" spans="1:9" ht="15">
      <c r="A936" s="269">
        <v>805</v>
      </c>
      <c r="B936" s="59" t="s">
        <v>462</v>
      </c>
      <c r="C936" s="145" t="s">
        <v>517</v>
      </c>
      <c r="D936" s="59" t="s">
        <v>1</v>
      </c>
      <c r="E936" s="109">
        <v>4</v>
      </c>
      <c r="F936" s="194"/>
      <c r="G936" s="293">
        <f t="shared" si="42"/>
        <v>0</v>
      </c>
      <c r="I936" s="246"/>
    </row>
    <row r="937" spans="1:9" ht="15">
      <c r="A937" s="269">
        <v>806</v>
      </c>
      <c r="B937" s="59" t="s">
        <v>462</v>
      </c>
      <c r="C937" s="145" t="s">
        <v>538</v>
      </c>
      <c r="D937" s="59" t="s">
        <v>1</v>
      </c>
      <c r="E937" s="109">
        <v>8</v>
      </c>
      <c r="F937" s="194"/>
      <c r="G937" s="293">
        <f t="shared" si="42"/>
        <v>0</v>
      </c>
      <c r="I937" s="246"/>
    </row>
    <row r="938" spans="1:9" ht="15">
      <c r="A938" s="269">
        <v>807</v>
      </c>
      <c r="B938" s="59" t="s">
        <v>462</v>
      </c>
      <c r="C938" s="145" t="s">
        <v>1653</v>
      </c>
      <c r="D938" s="59" t="s">
        <v>1</v>
      </c>
      <c r="E938" s="109">
        <v>4</v>
      </c>
      <c r="F938" s="194"/>
      <c r="G938" s="293">
        <f t="shared" si="42"/>
        <v>0</v>
      </c>
      <c r="I938" s="246"/>
    </row>
    <row r="939" spans="1:9" ht="15" customHeight="1">
      <c r="A939" s="320" t="s">
        <v>547</v>
      </c>
      <c r="B939" s="321"/>
      <c r="C939" s="321"/>
      <c r="D939" s="321"/>
      <c r="E939" s="321"/>
      <c r="F939" s="322"/>
      <c r="G939" s="169">
        <f>SUM(G940:G945)</f>
        <v>0</v>
      </c>
      <c r="I939" s="246"/>
    </row>
    <row r="940" spans="1:9" ht="15">
      <c r="A940" s="269">
        <v>808</v>
      </c>
      <c r="B940" s="59" t="s">
        <v>462</v>
      </c>
      <c r="C940" s="145" t="s">
        <v>497</v>
      </c>
      <c r="D940" s="59" t="s">
        <v>193</v>
      </c>
      <c r="E940" s="109">
        <v>3</v>
      </c>
      <c r="F940" s="194"/>
      <c r="G940" s="293">
        <f aca="true" t="shared" si="43" ref="G940:G945">E940*F940</f>
        <v>0</v>
      </c>
      <c r="I940" s="246"/>
    </row>
    <row r="941" spans="1:9" ht="15">
      <c r="A941" s="269">
        <v>809</v>
      </c>
      <c r="B941" s="59" t="s">
        <v>462</v>
      </c>
      <c r="C941" s="145" t="s">
        <v>498</v>
      </c>
      <c r="D941" s="59" t="s">
        <v>1</v>
      </c>
      <c r="E941" s="109">
        <v>3</v>
      </c>
      <c r="F941" s="194"/>
      <c r="G941" s="293">
        <f t="shared" si="43"/>
        <v>0</v>
      </c>
      <c r="I941" s="246"/>
    </row>
    <row r="942" spans="1:9" ht="15">
      <c r="A942" s="269">
        <v>810</v>
      </c>
      <c r="B942" s="59" t="s">
        <v>462</v>
      </c>
      <c r="C942" s="145" t="s">
        <v>499</v>
      </c>
      <c r="D942" s="59" t="s">
        <v>193</v>
      </c>
      <c r="E942" s="109">
        <v>3</v>
      </c>
      <c r="F942" s="194"/>
      <c r="G942" s="293">
        <f t="shared" si="43"/>
        <v>0</v>
      </c>
      <c r="I942" s="246"/>
    </row>
    <row r="943" spans="1:9" ht="15">
      <c r="A943" s="269">
        <v>811</v>
      </c>
      <c r="B943" s="59" t="s">
        <v>462</v>
      </c>
      <c r="C943" s="145" t="s">
        <v>538</v>
      </c>
      <c r="D943" s="59" t="s">
        <v>1</v>
      </c>
      <c r="E943" s="109">
        <v>6</v>
      </c>
      <c r="F943" s="194"/>
      <c r="G943" s="293">
        <f t="shared" si="43"/>
        <v>0</v>
      </c>
      <c r="I943" s="246"/>
    </row>
    <row r="944" spans="1:9" ht="15">
      <c r="A944" s="269">
        <v>812</v>
      </c>
      <c r="B944" s="59" t="s">
        <v>462</v>
      </c>
      <c r="C944" s="145" t="s">
        <v>548</v>
      </c>
      <c r="D944" s="59" t="s">
        <v>1</v>
      </c>
      <c r="E944" s="109">
        <v>3</v>
      </c>
      <c r="F944" s="194"/>
      <c r="G944" s="293">
        <f t="shared" si="43"/>
        <v>0</v>
      </c>
      <c r="I944" s="246"/>
    </row>
    <row r="945" spans="1:9" ht="15">
      <c r="A945" s="269">
        <v>813</v>
      </c>
      <c r="B945" s="59" t="s">
        <v>462</v>
      </c>
      <c r="C945" s="145" t="s">
        <v>1653</v>
      </c>
      <c r="D945" s="59" t="s">
        <v>1</v>
      </c>
      <c r="E945" s="109">
        <v>3</v>
      </c>
      <c r="F945" s="194"/>
      <c r="G945" s="293">
        <f t="shared" si="43"/>
        <v>0</v>
      </c>
      <c r="I945" s="246"/>
    </row>
    <row r="946" spans="1:9" ht="15" customHeight="1">
      <c r="A946" s="320" t="s">
        <v>549</v>
      </c>
      <c r="B946" s="321"/>
      <c r="C946" s="321"/>
      <c r="D946" s="321"/>
      <c r="E946" s="321"/>
      <c r="F946" s="322"/>
      <c r="G946" s="169">
        <f>SUM(G947:G953)</f>
        <v>0</v>
      </c>
      <c r="I946" s="246"/>
    </row>
    <row r="947" spans="1:9" ht="15">
      <c r="A947" s="269">
        <v>814</v>
      </c>
      <c r="B947" s="59" t="s">
        <v>462</v>
      </c>
      <c r="C947" s="145" t="s">
        <v>539</v>
      </c>
      <c r="D947" s="59" t="s">
        <v>1</v>
      </c>
      <c r="E947" s="109">
        <v>1</v>
      </c>
      <c r="F947" s="194"/>
      <c r="G947" s="293">
        <f aca="true" t="shared" si="44" ref="G947:G953">E947*F947</f>
        <v>0</v>
      </c>
      <c r="I947" s="246"/>
    </row>
    <row r="948" spans="1:9" ht="15">
      <c r="A948" s="269">
        <v>815</v>
      </c>
      <c r="B948" s="59" t="s">
        <v>462</v>
      </c>
      <c r="C948" s="145" t="s">
        <v>540</v>
      </c>
      <c r="D948" s="59" t="s">
        <v>193</v>
      </c>
      <c r="E948" s="109">
        <v>2</v>
      </c>
      <c r="F948" s="194"/>
      <c r="G948" s="293">
        <f t="shared" si="44"/>
        <v>0</v>
      </c>
      <c r="I948" s="246"/>
    </row>
    <row r="949" spans="1:9" ht="15">
      <c r="A949" s="269">
        <v>816</v>
      </c>
      <c r="B949" s="59" t="s">
        <v>462</v>
      </c>
      <c r="C949" s="145" t="s">
        <v>538</v>
      </c>
      <c r="D949" s="59" t="s">
        <v>1</v>
      </c>
      <c r="E949" s="109">
        <v>2</v>
      </c>
      <c r="F949" s="194"/>
      <c r="G949" s="293">
        <f t="shared" si="44"/>
        <v>0</v>
      </c>
      <c r="I949" s="246"/>
    </row>
    <row r="950" spans="1:9" ht="15">
      <c r="A950" s="269">
        <v>817</v>
      </c>
      <c r="B950" s="59" t="s">
        <v>462</v>
      </c>
      <c r="C950" s="145" t="s">
        <v>550</v>
      </c>
      <c r="D950" s="59" t="s">
        <v>1</v>
      </c>
      <c r="E950" s="109">
        <v>1</v>
      </c>
      <c r="F950" s="194"/>
      <c r="G950" s="293">
        <f t="shared" si="44"/>
        <v>0</v>
      </c>
      <c r="I950" s="246"/>
    </row>
    <row r="951" spans="1:9" ht="15">
      <c r="A951" s="269">
        <v>818</v>
      </c>
      <c r="B951" s="59" t="s">
        <v>462</v>
      </c>
      <c r="C951" s="145" t="s">
        <v>551</v>
      </c>
      <c r="D951" s="59" t="s">
        <v>193</v>
      </c>
      <c r="E951" s="109">
        <v>1</v>
      </c>
      <c r="F951" s="194"/>
      <c r="G951" s="293">
        <f t="shared" si="44"/>
        <v>0</v>
      </c>
      <c r="I951" s="246"/>
    </row>
    <row r="952" spans="1:9" ht="15">
      <c r="A952" s="269">
        <v>819</v>
      </c>
      <c r="B952" s="59" t="s">
        <v>462</v>
      </c>
      <c r="C952" s="145" t="s">
        <v>552</v>
      </c>
      <c r="D952" s="59" t="s">
        <v>1</v>
      </c>
      <c r="E952" s="109">
        <v>1</v>
      </c>
      <c r="F952" s="194"/>
      <c r="G952" s="293">
        <f t="shared" si="44"/>
        <v>0</v>
      </c>
      <c r="I952" s="246"/>
    </row>
    <row r="953" spans="1:9" ht="15">
      <c r="A953" s="269">
        <v>820</v>
      </c>
      <c r="B953" s="59" t="s">
        <v>462</v>
      </c>
      <c r="C953" s="145" t="s">
        <v>1653</v>
      </c>
      <c r="D953" s="59" t="s">
        <v>1</v>
      </c>
      <c r="E953" s="109">
        <v>1</v>
      </c>
      <c r="F953" s="194"/>
      <c r="G953" s="293">
        <f t="shared" si="44"/>
        <v>0</v>
      </c>
      <c r="I953" s="246"/>
    </row>
    <row r="954" spans="1:9" ht="15" customHeight="1">
      <c r="A954" s="320" t="s">
        <v>553</v>
      </c>
      <c r="B954" s="321"/>
      <c r="C954" s="321"/>
      <c r="D954" s="321"/>
      <c r="E954" s="321"/>
      <c r="F954" s="322"/>
      <c r="G954" s="169">
        <f>SUM(G955:G957)</f>
        <v>0</v>
      </c>
      <c r="I954" s="246"/>
    </row>
    <row r="955" spans="1:9" ht="15">
      <c r="A955" s="269">
        <v>821</v>
      </c>
      <c r="B955" s="59" t="s">
        <v>462</v>
      </c>
      <c r="C955" s="145" t="s">
        <v>554</v>
      </c>
      <c r="D955" s="59" t="s">
        <v>1</v>
      </c>
      <c r="E955" s="109">
        <v>1</v>
      </c>
      <c r="F955" s="194"/>
      <c r="G955" s="293">
        <f>E955*F955</f>
        <v>0</v>
      </c>
      <c r="I955" s="246"/>
    </row>
    <row r="956" spans="1:9" ht="15">
      <c r="A956" s="269">
        <v>822</v>
      </c>
      <c r="B956" s="59" t="s">
        <v>462</v>
      </c>
      <c r="C956" s="145" t="s">
        <v>555</v>
      </c>
      <c r="D956" s="59" t="s">
        <v>1</v>
      </c>
      <c r="E956" s="109">
        <v>1</v>
      </c>
      <c r="F956" s="194"/>
      <c r="G956" s="293">
        <f>E956*F956</f>
        <v>0</v>
      </c>
      <c r="I956" s="246"/>
    </row>
    <row r="957" spans="1:9" ht="15">
      <c r="A957" s="269">
        <v>823</v>
      </c>
      <c r="B957" s="59" t="s">
        <v>462</v>
      </c>
      <c r="C957" s="145" t="s">
        <v>1653</v>
      </c>
      <c r="D957" s="59" t="s">
        <v>1</v>
      </c>
      <c r="E957" s="109">
        <v>1</v>
      </c>
      <c r="F957" s="194"/>
      <c r="G957" s="293">
        <f>E957*F957</f>
        <v>0</v>
      </c>
      <c r="I957" s="246"/>
    </row>
    <row r="958" spans="1:9" ht="15" customHeight="1">
      <c r="A958" s="320" t="s">
        <v>556</v>
      </c>
      <c r="B958" s="321"/>
      <c r="C958" s="321"/>
      <c r="D958" s="321"/>
      <c r="E958" s="321"/>
      <c r="F958" s="322"/>
      <c r="G958" s="169">
        <f>SUM(G959:G963)</f>
        <v>0</v>
      </c>
      <c r="I958" s="246"/>
    </row>
    <row r="959" spans="1:9" ht="15">
      <c r="A959" s="269">
        <v>824</v>
      </c>
      <c r="B959" s="59" t="s">
        <v>462</v>
      </c>
      <c r="C959" s="145" t="s">
        <v>557</v>
      </c>
      <c r="D959" s="59" t="s">
        <v>1</v>
      </c>
      <c r="E959" s="109">
        <v>1</v>
      </c>
      <c r="F959" s="194"/>
      <c r="G959" s="293">
        <f>E959*F959</f>
        <v>0</v>
      </c>
      <c r="I959" s="246"/>
    </row>
    <row r="960" spans="1:9" ht="15">
      <c r="A960" s="269">
        <v>825</v>
      </c>
      <c r="B960" s="59" t="s">
        <v>462</v>
      </c>
      <c r="C960" s="145" t="s">
        <v>558</v>
      </c>
      <c r="D960" s="59" t="s">
        <v>503</v>
      </c>
      <c r="E960" s="109">
        <v>1</v>
      </c>
      <c r="F960" s="194"/>
      <c r="G960" s="293">
        <f>E960*F960</f>
        <v>0</v>
      </c>
      <c r="I960" s="246"/>
    </row>
    <row r="961" spans="1:9" ht="15">
      <c r="A961" s="269">
        <v>826</v>
      </c>
      <c r="B961" s="59" t="s">
        <v>462</v>
      </c>
      <c r="C961" s="145" t="s">
        <v>504</v>
      </c>
      <c r="D961" s="59" t="s">
        <v>505</v>
      </c>
      <c r="E961" s="109">
        <v>1</v>
      </c>
      <c r="F961" s="194"/>
      <c r="G961" s="293">
        <f>E961*F961</f>
        <v>0</v>
      </c>
      <c r="I961" s="246"/>
    </row>
    <row r="962" spans="1:9" ht="15">
      <c r="A962" s="269">
        <v>827</v>
      </c>
      <c r="B962" s="59" t="s">
        <v>462</v>
      </c>
      <c r="C962" s="145" t="s">
        <v>522</v>
      </c>
      <c r="D962" s="59" t="s">
        <v>463</v>
      </c>
      <c r="E962" s="109">
        <v>1</v>
      </c>
      <c r="F962" s="194"/>
      <c r="G962" s="293">
        <f>E962*F962</f>
        <v>0</v>
      </c>
      <c r="I962" s="246"/>
    </row>
    <row r="963" spans="1:9" ht="15">
      <c r="A963" s="269">
        <v>828</v>
      </c>
      <c r="B963" s="59" t="s">
        <v>462</v>
      </c>
      <c r="C963" s="145" t="s">
        <v>1653</v>
      </c>
      <c r="D963" s="59" t="s">
        <v>1</v>
      </c>
      <c r="E963" s="109">
        <v>1</v>
      </c>
      <c r="F963" s="194"/>
      <c r="G963" s="293">
        <f>E963*F963</f>
        <v>0</v>
      </c>
      <c r="I963" s="246"/>
    </row>
    <row r="964" spans="1:9" ht="15" customHeight="1">
      <c r="A964" s="320" t="s">
        <v>559</v>
      </c>
      <c r="B964" s="321"/>
      <c r="C964" s="321"/>
      <c r="D964" s="321"/>
      <c r="E964" s="321"/>
      <c r="F964" s="322"/>
      <c r="G964" s="169">
        <f>SUM(G965:G971)</f>
        <v>0</v>
      </c>
      <c r="I964" s="246"/>
    </row>
    <row r="965" spans="1:9" ht="15">
      <c r="A965" s="269">
        <v>829</v>
      </c>
      <c r="B965" s="59" t="s">
        <v>462</v>
      </c>
      <c r="C965" s="145" t="s">
        <v>557</v>
      </c>
      <c r="D965" s="59" t="s">
        <v>1</v>
      </c>
      <c r="E965" s="109">
        <v>1</v>
      </c>
      <c r="F965" s="194"/>
      <c r="G965" s="293">
        <f aca="true" t="shared" si="45" ref="G965:G979">E965*F965</f>
        <v>0</v>
      </c>
      <c r="I965" s="246"/>
    </row>
    <row r="966" spans="1:9" ht="15">
      <c r="A966" s="269">
        <v>830</v>
      </c>
      <c r="B966" s="59" t="s">
        <v>462</v>
      </c>
      <c r="C966" s="145" t="s">
        <v>558</v>
      </c>
      <c r="D966" s="59" t="s">
        <v>503</v>
      </c>
      <c r="E966" s="109">
        <v>1</v>
      </c>
      <c r="F966" s="194"/>
      <c r="G966" s="293">
        <f t="shared" si="45"/>
        <v>0</v>
      </c>
      <c r="I966" s="246"/>
    </row>
    <row r="967" spans="1:9" ht="15">
      <c r="A967" s="269">
        <v>831</v>
      </c>
      <c r="B967" s="59" t="s">
        <v>462</v>
      </c>
      <c r="C967" s="145" t="s">
        <v>504</v>
      </c>
      <c r="D967" s="59" t="s">
        <v>505</v>
      </c>
      <c r="E967" s="109">
        <v>1</v>
      </c>
      <c r="F967" s="194"/>
      <c r="G967" s="293">
        <f t="shared" si="45"/>
        <v>0</v>
      </c>
      <c r="I967" s="246"/>
    </row>
    <row r="968" spans="1:9" ht="15">
      <c r="A968" s="269">
        <v>832</v>
      </c>
      <c r="B968" s="59" t="s">
        <v>462</v>
      </c>
      <c r="C968" s="145" t="s">
        <v>560</v>
      </c>
      <c r="D968" s="59" t="s">
        <v>463</v>
      </c>
      <c r="E968" s="109">
        <v>1</v>
      </c>
      <c r="F968" s="194"/>
      <c r="G968" s="293">
        <f t="shared" si="45"/>
        <v>0</v>
      </c>
      <c r="I968" s="246"/>
    </row>
    <row r="969" spans="1:9" ht="15">
      <c r="A969" s="269">
        <v>833</v>
      </c>
      <c r="B969" s="59" t="s">
        <v>462</v>
      </c>
      <c r="C969" s="145" t="s">
        <v>538</v>
      </c>
      <c r="D969" s="59" t="s">
        <v>1</v>
      </c>
      <c r="E969" s="109">
        <v>2</v>
      </c>
      <c r="F969" s="194"/>
      <c r="G969" s="293">
        <f t="shared" si="45"/>
        <v>0</v>
      </c>
      <c r="I969" s="246"/>
    </row>
    <row r="970" spans="1:9" s="25" customFormat="1" ht="15">
      <c r="A970" s="269">
        <v>834</v>
      </c>
      <c r="B970" s="86" t="s">
        <v>462</v>
      </c>
      <c r="C970" s="152" t="s">
        <v>1762</v>
      </c>
      <c r="D970" s="141" t="s">
        <v>193</v>
      </c>
      <c r="E970" s="142">
        <v>1</v>
      </c>
      <c r="F970" s="196"/>
      <c r="G970" s="293">
        <f t="shared" si="45"/>
        <v>0</v>
      </c>
      <c r="I970" s="246"/>
    </row>
    <row r="971" spans="1:9" ht="15">
      <c r="A971" s="269">
        <v>835</v>
      </c>
      <c r="B971" s="59" t="s">
        <v>462</v>
      </c>
      <c r="C971" s="145" t="s">
        <v>1653</v>
      </c>
      <c r="D971" s="59" t="s">
        <v>1</v>
      </c>
      <c r="E971" s="109">
        <v>1</v>
      </c>
      <c r="F971" s="194"/>
      <c r="G971" s="293">
        <f t="shared" si="45"/>
        <v>0</v>
      </c>
      <c r="I971" s="246"/>
    </row>
    <row r="972" spans="1:9" ht="15" customHeight="1">
      <c r="A972" s="320" t="s">
        <v>561</v>
      </c>
      <c r="B972" s="321"/>
      <c r="C972" s="321"/>
      <c r="D972" s="321"/>
      <c r="E972" s="321"/>
      <c r="F972" s="322"/>
      <c r="G972" s="169">
        <f>SUM(G973:G979)</f>
        <v>0</v>
      </c>
      <c r="I972" s="246"/>
    </row>
    <row r="973" spans="1:9" ht="15">
      <c r="A973" s="269">
        <v>836</v>
      </c>
      <c r="B973" s="59" t="s">
        <v>462</v>
      </c>
      <c r="C973" s="145" t="s">
        <v>539</v>
      </c>
      <c r="D973" s="59" t="s">
        <v>1</v>
      </c>
      <c r="E973" s="109">
        <v>3</v>
      </c>
      <c r="F973" s="194"/>
      <c r="G973" s="293">
        <f t="shared" si="45"/>
        <v>0</v>
      </c>
      <c r="I973" s="246"/>
    </row>
    <row r="974" spans="1:9" ht="15">
      <c r="A974" s="269">
        <v>837</v>
      </c>
      <c r="B974" s="59" t="s">
        <v>462</v>
      </c>
      <c r="C974" s="145" t="s">
        <v>538</v>
      </c>
      <c r="D974" s="59" t="s">
        <v>1</v>
      </c>
      <c r="E974" s="109">
        <v>6</v>
      </c>
      <c r="F974" s="194"/>
      <c r="G974" s="293">
        <f t="shared" si="45"/>
        <v>0</v>
      </c>
      <c r="I974" s="246"/>
    </row>
    <row r="975" spans="1:9" ht="15">
      <c r="A975" s="269">
        <v>838</v>
      </c>
      <c r="B975" s="59" t="s">
        <v>462</v>
      </c>
      <c r="C975" s="145" t="s">
        <v>562</v>
      </c>
      <c r="D975" s="59" t="s">
        <v>1</v>
      </c>
      <c r="E975" s="109">
        <v>3</v>
      </c>
      <c r="F975" s="194"/>
      <c r="G975" s="293">
        <f t="shared" si="45"/>
        <v>0</v>
      </c>
      <c r="I975" s="246"/>
    </row>
    <row r="976" spans="1:9" ht="15">
      <c r="A976" s="269">
        <v>839</v>
      </c>
      <c r="B976" s="59" t="s">
        <v>462</v>
      </c>
      <c r="C976" s="145" t="s">
        <v>497</v>
      </c>
      <c r="D976" s="59" t="s">
        <v>193</v>
      </c>
      <c r="E976" s="109">
        <v>3</v>
      </c>
      <c r="F976" s="194"/>
      <c r="G976" s="293">
        <f t="shared" si="45"/>
        <v>0</v>
      </c>
      <c r="I976" s="246"/>
    </row>
    <row r="977" spans="1:9" ht="15">
      <c r="A977" s="269">
        <v>840</v>
      </c>
      <c r="B977" s="59" t="s">
        <v>462</v>
      </c>
      <c r="C977" s="145" t="s">
        <v>563</v>
      </c>
      <c r="D977" s="59" t="s">
        <v>463</v>
      </c>
      <c r="E977" s="109">
        <v>3</v>
      </c>
      <c r="F977" s="194"/>
      <c r="G977" s="293">
        <f t="shared" si="45"/>
        <v>0</v>
      </c>
      <c r="I977" s="246"/>
    </row>
    <row r="978" spans="1:9" ht="15">
      <c r="A978" s="269">
        <v>841</v>
      </c>
      <c r="B978" s="59" t="s">
        <v>462</v>
      </c>
      <c r="C978" s="145" t="s">
        <v>564</v>
      </c>
      <c r="D978" s="59" t="s">
        <v>463</v>
      </c>
      <c r="E978" s="109">
        <v>3</v>
      </c>
      <c r="F978" s="194"/>
      <c r="G978" s="293">
        <f t="shared" si="45"/>
        <v>0</v>
      </c>
      <c r="I978" s="246"/>
    </row>
    <row r="979" spans="1:9" ht="15">
      <c r="A979" s="269">
        <v>842</v>
      </c>
      <c r="B979" s="59" t="s">
        <v>462</v>
      </c>
      <c r="C979" s="145" t="s">
        <v>1653</v>
      </c>
      <c r="D979" s="59" t="s">
        <v>1</v>
      </c>
      <c r="E979" s="109">
        <v>3</v>
      </c>
      <c r="F979" s="194"/>
      <c r="G979" s="293">
        <f t="shared" si="45"/>
        <v>0</v>
      </c>
      <c r="I979" s="246"/>
    </row>
    <row r="980" spans="1:9" ht="15" customHeight="1">
      <c r="A980" s="320" t="s">
        <v>565</v>
      </c>
      <c r="B980" s="321"/>
      <c r="C980" s="321"/>
      <c r="D980" s="321"/>
      <c r="E980" s="321"/>
      <c r="F980" s="322"/>
      <c r="G980" s="169">
        <f>SUM(G981:G986)</f>
        <v>0</v>
      </c>
      <c r="I980" s="246"/>
    </row>
    <row r="981" spans="1:9" ht="15">
      <c r="A981" s="269">
        <v>843</v>
      </c>
      <c r="B981" s="59" t="s">
        <v>462</v>
      </c>
      <c r="C981" s="145" t="s">
        <v>538</v>
      </c>
      <c r="D981" s="59" t="s">
        <v>1</v>
      </c>
      <c r="E981" s="109">
        <v>2</v>
      </c>
      <c r="F981" s="194"/>
      <c r="G981" s="293">
        <f aca="true" t="shared" si="46" ref="G981:G986">E981*F981</f>
        <v>0</v>
      </c>
      <c r="I981" s="246"/>
    </row>
    <row r="982" spans="1:9" ht="15">
      <c r="A982" s="269">
        <v>844</v>
      </c>
      <c r="B982" s="59" t="s">
        <v>462</v>
      </c>
      <c r="C982" s="145" t="s">
        <v>548</v>
      </c>
      <c r="D982" s="59" t="s">
        <v>1</v>
      </c>
      <c r="E982" s="109">
        <v>1</v>
      </c>
      <c r="F982" s="194"/>
      <c r="G982" s="293">
        <f t="shared" si="46"/>
        <v>0</v>
      </c>
      <c r="I982" s="246"/>
    </row>
    <row r="983" spans="1:9" ht="15">
      <c r="A983" s="269">
        <v>845</v>
      </c>
      <c r="B983" s="59" t="s">
        <v>462</v>
      </c>
      <c r="C983" s="145" t="s">
        <v>497</v>
      </c>
      <c r="D983" s="59" t="s">
        <v>193</v>
      </c>
      <c r="E983" s="109">
        <v>1</v>
      </c>
      <c r="F983" s="194"/>
      <c r="G983" s="293">
        <f t="shared" si="46"/>
        <v>0</v>
      </c>
      <c r="I983" s="246"/>
    </row>
    <row r="984" spans="1:9" ht="15">
      <c r="A984" s="269">
        <v>846</v>
      </c>
      <c r="B984" s="59" t="s">
        <v>462</v>
      </c>
      <c r="C984" s="145" t="s">
        <v>498</v>
      </c>
      <c r="D984" s="59" t="s">
        <v>1</v>
      </c>
      <c r="E984" s="109">
        <v>1</v>
      </c>
      <c r="F984" s="194"/>
      <c r="G984" s="293">
        <f t="shared" si="46"/>
        <v>0</v>
      </c>
      <c r="I984" s="246"/>
    </row>
    <row r="985" spans="1:9" ht="15">
      <c r="A985" s="269">
        <v>847</v>
      </c>
      <c r="B985" s="59" t="s">
        <v>462</v>
      </c>
      <c r="C985" s="145" t="s">
        <v>566</v>
      </c>
      <c r="D985" s="59" t="s">
        <v>193</v>
      </c>
      <c r="E985" s="109">
        <v>1</v>
      </c>
      <c r="F985" s="194"/>
      <c r="G985" s="293">
        <f t="shared" si="46"/>
        <v>0</v>
      </c>
      <c r="I985" s="246"/>
    </row>
    <row r="986" spans="1:9" ht="15">
      <c r="A986" s="269">
        <v>848</v>
      </c>
      <c r="B986" s="59" t="s">
        <v>462</v>
      </c>
      <c r="C986" s="145" t="s">
        <v>1653</v>
      </c>
      <c r="D986" s="59" t="s">
        <v>1</v>
      </c>
      <c r="E986" s="109">
        <v>1</v>
      </c>
      <c r="F986" s="194"/>
      <c r="G986" s="293">
        <f t="shared" si="46"/>
        <v>0</v>
      </c>
      <c r="I986" s="246"/>
    </row>
    <row r="987" spans="1:9" ht="15" customHeight="1">
      <c r="A987" s="320" t="s">
        <v>1763</v>
      </c>
      <c r="B987" s="321"/>
      <c r="C987" s="321"/>
      <c r="D987" s="321"/>
      <c r="E987" s="321"/>
      <c r="F987" s="322"/>
      <c r="G987" s="169">
        <f>SUM(G988:G994)</f>
        <v>0</v>
      </c>
      <c r="I987" s="246"/>
    </row>
    <row r="988" spans="1:9" ht="25.5" customHeight="1">
      <c r="A988" s="269">
        <v>849</v>
      </c>
      <c r="B988" s="59" t="s">
        <v>462</v>
      </c>
      <c r="C988" s="145" t="s">
        <v>1659</v>
      </c>
      <c r="D988" s="59" t="s">
        <v>332</v>
      </c>
      <c r="E988" s="109">
        <v>2</v>
      </c>
      <c r="F988" s="194"/>
      <c r="G988" s="293">
        <f aca="true" t="shared" si="47" ref="G988:G994">E988*F988</f>
        <v>0</v>
      </c>
      <c r="I988" s="246"/>
    </row>
    <row r="989" spans="1:9" ht="15">
      <c r="A989" s="269">
        <v>850</v>
      </c>
      <c r="B989" s="59" t="s">
        <v>462</v>
      </c>
      <c r="C989" s="145" t="s">
        <v>567</v>
      </c>
      <c r="D989" s="59" t="s">
        <v>193</v>
      </c>
      <c r="E989" s="109">
        <v>2</v>
      </c>
      <c r="F989" s="194"/>
      <c r="G989" s="293">
        <f t="shared" si="47"/>
        <v>0</v>
      </c>
      <c r="I989" s="246"/>
    </row>
    <row r="990" spans="1:9" ht="15">
      <c r="A990" s="269">
        <v>851</v>
      </c>
      <c r="B990" s="59" t="s">
        <v>462</v>
      </c>
      <c r="C990" s="145" t="s">
        <v>568</v>
      </c>
      <c r="D990" s="59" t="s">
        <v>193</v>
      </c>
      <c r="E990" s="109">
        <v>2</v>
      </c>
      <c r="F990" s="194"/>
      <c r="G990" s="293">
        <f t="shared" si="47"/>
        <v>0</v>
      </c>
      <c r="I990" s="246"/>
    </row>
    <row r="991" spans="1:9" ht="15">
      <c r="A991" s="269">
        <v>852</v>
      </c>
      <c r="B991" s="59" t="s">
        <v>462</v>
      </c>
      <c r="C991" s="145" t="s">
        <v>569</v>
      </c>
      <c r="D991" s="59" t="s">
        <v>1</v>
      </c>
      <c r="E991" s="109">
        <v>2</v>
      </c>
      <c r="F991" s="194"/>
      <c r="G991" s="293">
        <f t="shared" si="47"/>
        <v>0</v>
      </c>
      <c r="I991" s="246"/>
    </row>
    <row r="992" spans="1:9" ht="15">
      <c r="A992" s="269">
        <v>853</v>
      </c>
      <c r="B992" s="59" t="s">
        <v>462</v>
      </c>
      <c r="C992" s="145" t="s">
        <v>570</v>
      </c>
      <c r="D992" s="59" t="s">
        <v>1</v>
      </c>
      <c r="E992" s="109">
        <v>2</v>
      </c>
      <c r="F992" s="194"/>
      <c r="G992" s="293">
        <f t="shared" si="47"/>
        <v>0</v>
      </c>
      <c r="I992" s="246"/>
    </row>
    <row r="993" spans="1:9" ht="15">
      <c r="A993" s="269">
        <v>854</v>
      </c>
      <c r="B993" s="59" t="s">
        <v>462</v>
      </c>
      <c r="C993" s="145" t="s">
        <v>571</v>
      </c>
      <c r="D993" s="59" t="s">
        <v>1</v>
      </c>
      <c r="E993" s="109">
        <v>2</v>
      </c>
      <c r="F993" s="194"/>
      <c r="G993" s="293">
        <f t="shared" si="47"/>
        <v>0</v>
      </c>
      <c r="I993" s="246"/>
    </row>
    <row r="994" spans="1:9" ht="25.5">
      <c r="A994" s="269">
        <v>855</v>
      </c>
      <c r="B994" s="59" t="s">
        <v>462</v>
      </c>
      <c r="C994" s="145" t="s">
        <v>572</v>
      </c>
      <c r="D994" s="59" t="s">
        <v>463</v>
      </c>
      <c r="E994" s="109">
        <v>4</v>
      </c>
      <c r="F994" s="194"/>
      <c r="G994" s="293">
        <f t="shared" si="47"/>
        <v>0</v>
      </c>
      <c r="I994" s="246"/>
    </row>
    <row r="995" spans="1:9" ht="15" customHeight="1">
      <c r="A995" s="320" t="s">
        <v>573</v>
      </c>
      <c r="B995" s="321"/>
      <c r="C995" s="321"/>
      <c r="D995" s="321"/>
      <c r="E995" s="321"/>
      <c r="F995" s="322"/>
      <c r="G995" s="169">
        <f>SUM(G996:G1004)</f>
        <v>0</v>
      </c>
      <c r="I995" s="246"/>
    </row>
    <row r="996" spans="1:9" ht="15">
      <c r="A996" s="269">
        <v>856</v>
      </c>
      <c r="B996" s="59" t="s">
        <v>462</v>
      </c>
      <c r="C996" s="145" t="s">
        <v>574</v>
      </c>
      <c r="D996" s="59" t="s">
        <v>193</v>
      </c>
      <c r="E996" s="109">
        <v>1</v>
      </c>
      <c r="F996" s="194"/>
      <c r="G996" s="293">
        <f aca="true" t="shared" si="48" ref="G996:G1004">E996*F996</f>
        <v>0</v>
      </c>
      <c r="I996" s="246"/>
    </row>
    <row r="997" spans="1:9" ht="15">
      <c r="A997" s="269">
        <v>857</v>
      </c>
      <c r="B997" s="59" t="s">
        <v>462</v>
      </c>
      <c r="C997" s="145" t="s">
        <v>575</v>
      </c>
      <c r="D997" s="59" t="s">
        <v>193</v>
      </c>
      <c r="E997" s="109">
        <v>1</v>
      </c>
      <c r="F997" s="194"/>
      <c r="G997" s="293">
        <f t="shared" si="48"/>
        <v>0</v>
      </c>
      <c r="I997" s="246"/>
    </row>
    <row r="998" spans="1:9" ht="15">
      <c r="A998" s="269">
        <v>858</v>
      </c>
      <c r="B998" s="59" t="s">
        <v>462</v>
      </c>
      <c r="C998" s="145" t="s">
        <v>569</v>
      </c>
      <c r="D998" s="59" t="s">
        <v>1</v>
      </c>
      <c r="E998" s="109">
        <v>1</v>
      </c>
      <c r="F998" s="194"/>
      <c r="G998" s="293">
        <f t="shared" si="48"/>
        <v>0</v>
      </c>
      <c r="I998" s="246"/>
    </row>
    <row r="999" spans="1:9" ht="15">
      <c r="A999" s="269">
        <v>859</v>
      </c>
      <c r="B999" s="59" t="s">
        <v>462</v>
      </c>
      <c r="C999" s="145" t="s">
        <v>570</v>
      </c>
      <c r="D999" s="59" t="s">
        <v>1</v>
      </c>
      <c r="E999" s="109">
        <v>1</v>
      </c>
      <c r="F999" s="194"/>
      <c r="G999" s="293">
        <f t="shared" si="48"/>
        <v>0</v>
      </c>
      <c r="I999" s="246"/>
    </row>
    <row r="1000" spans="1:9" ht="15">
      <c r="A1000" s="269">
        <v>860</v>
      </c>
      <c r="B1000" s="59" t="s">
        <v>462</v>
      </c>
      <c r="C1000" s="145" t="s">
        <v>571</v>
      </c>
      <c r="D1000" s="59" t="s">
        <v>1</v>
      </c>
      <c r="E1000" s="109">
        <v>1</v>
      </c>
      <c r="F1000" s="194"/>
      <c r="G1000" s="293">
        <f t="shared" si="48"/>
        <v>0</v>
      </c>
      <c r="I1000" s="246"/>
    </row>
    <row r="1001" spans="1:9" ht="25.5">
      <c r="A1001" s="269">
        <v>861</v>
      </c>
      <c r="B1001" s="59" t="s">
        <v>462</v>
      </c>
      <c r="C1001" s="145" t="s">
        <v>572</v>
      </c>
      <c r="D1001" s="59" t="s">
        <v>463</v>
      </c>
      <c r="E1001" s="109">
        <v>1</v>
      </c>
      <c r="F1001" s="194"/>
      <c r="G1001" s="293">
        <f t="shared" si="48"/>
        <v>0</v>
      </c>
      <c r="I1001" s="246"/>
    </row>
    <row r="1002" spans="1:9" ht="25.5">
      <c r="A1002" s="269">
        <v>862</v>
      </c>
      <c r="B1002" s="59" t="s">
        <v>462</v>
      </c>
      <c r="C1002" s="145" t="s">
        <v>576</v>
      </c>
      <c r="D1002" s="59" t="s">
        <v>463</v>
      </c>
      <c r="E1002" s="109">
        <v>1</v>
      </c>
      <c r="F1002" s="194"/>
      <c r="G1002" s="293">
        <f t="shared" si="48"/>
        <v>0</v>
      </c>
      <c r="I1002" s="246"/>
    </row>
    <row r="1003" spans="1:9" ht="15">
      <c r="A1003" s="269">
        <v>863</v>
      </c>
      <c r="B1003" s="59" t="s">
        <v>462</v>
      </c>
      <c r="C1003" s="145" t="s">
        <v>577</v>
      </c>
      <c r="D1003" s="59" t="s">
        <v>464</v>
      </c>
      <c r="E1003" s="109">
        <v>1</v>
      </c>
      <c r="F1003" s="194"/>
      <c r="G1003" s="293">
        <f t="shared" si="48"/>
        <v>0</v>
      </c>
      <c r="I1003" s="246"/>
    </row>
    <row r="1004" spans="1:9" ht="15">
      <c r="A1004" s="269">
        <v>864</v>
      </c>
      <c r="B1004" s="59" t="s">
        <v>462</v>
      </c>
      <c r="C1004" s="145" t="s">
        <v>578</v>
      </c>
      <c r="D1004" s="59" t="s">
        <v>2</v>
      </c>
      <c r="E1004" s="109">
        <v>2</v>
      </c>
      <c r="F1004" s="194"/>
      <c r="G1004" s="293">
        <f t="shared" si="48"/>
        <v>0</v>
      </c>
      <c r="I1004" s="246"/>
    </row>
    <row r="1005" spans="1:9" ht="15" customHeight="1">
      <c r="A1005" s="392" t="s">
        <v>579</v>
      </c>
      <c r="B1005" s="393"/>
      <c r="C1005" s="393"/>
      <c r="D1005" s="393"/>
      <c r="E1005" s="393"/>
      <c r="F1005" s="394"/>
      <c r="G1005" s="170">
        <f>SUM(G1006:G1019)</f>
        <v>0</v>
      </c>
      <c r="I1005" s="246"/>
    </row>
    <row r="1006" spans="1:9" ht="63.75">
      <c r="A1006" s="269">
        <v>865</v>
      </c>
      <c r="B1006" s="12" t="s">
        <v>1692</v>
      </c>
      <c r="C1006" s="242" t="s">
        <v>1801</v>
      </c>
      <c r="D1006" s="59" t="s">
        <v>1</v>
      </c>
      <c r="E1006" s="109">
        <v>2</v>
      </c>
      <c r="F1006" s="194"/>
      <c r="G1006" s="293">
        <f aca="true" t="shared" si="49" ref="G1006:G1067">E1006*F1006</f>
        <v>0</v>
      </c>
      <c r="I1006" s="246"/>
    </row>
    <row r="1007" spans="1:9" ht="63.75">
      <c r="A1007" s="269">
        <v>866</v>
      </c>
      <c r="B1007" s="12" t="s">
        <v>1661</v>
      </c>
      <c r="C1007" s="242" t="s">
        <v>1802</v>
      </c>
      <c r="D1007" s="59" t="s">
        <v>1</v>
      </c>
      <c r="E1007" s="109">
        <v>8</v>
      </c>
      <c r="F1007" s="194"/>
      <c r="G1007" s="293">
        <f t="shared" si="49"/>
        <v>0</v>
      </c>
      <c r="I1007" s="246"/>
    </row>
    <row r="1008" spans="1:9" ht="76.5">
      <c r="A1008" s="269">
        <v>867</v>
      </c>
      <c r="B1008" s="12" t="s">
        <v>1662</v>
      </c>
      <c r="C1008" s="242" t="s">
        <v>1803</v>
      </c>
      <c r="D1008" s="59" t="s">
        <v>1</v>
      </c>
      <c r="E1008" s="109">
        <v>2</v>
      </c>
      <c r="F1008" s="194"/>
      <c r="G1008" s="293">
        <f t="shared" si="49"/>
        <v>0</v>
      </c>
      <c r="I1008" s="246"/>
    </row>
    <row r="1009" spans="1:9" ht="38.25">
      <c r="A1009" s="269">
        <v>868</v>
      </c>
      <c r="B1009" s="12" t="s">
        <v>1663</v>
      </c>
      <c r="C1009" s="242" t="s">
        <v>1804</v>
      </c>
      <c r="D1009" s="59" t="s">
        <v>16</v>
      </c>
      <c r="E1009" s="109">
        <v>7</v>
      </c>
      <c r="F1009" s="194"/>
      <c r="G1009" s="293">
        <f t="shared" si="49"/>
        <v>0</v>
      </c>
      <c r="I1009" s="246"/>
    </row>
    <row r="1010" spans="1:9" ht="51.75" customHeight="1">
      <c r="A1010" s="269">
        <v>869</v>
      </c>
      <c r="B1010" s="12" t="s">
        <v>1664</v>
      </c>
      <c r="C1010" s="242" t="s">
        <v>1805</v>
      </c>
      <c r="D1010" s="12" t="s">
        <v>1</v>
      </c>
      <c r="E1010" s="101">
        <v>1</v>
      </c>
      <c r="F1010" s="197"/>
      <c r="G1010" s="293">
        <f t="shared" si="49"/>
        <v>0</v>
      </c>
      <c r="I1010" s="246"/>
    </row>
    <row r="1011" spans="1:9" ht="102">
      <c r="A1011" s="269">
        <v>870</v>
      </c>
      <c r="B1011" s="12" t="s">
        <v>1662</v>
      </c>
      <c r="C1011" s="243" t="s">
        <v>1806</v>
      </c>
      <c r="D1011" s="59" t="s">
        <v>2</v>
      </c>
      <c r="E1011" s="109">
        <v>125.4</v>
      </c>
      <c r="F1011" s="194"/>
      <c r="G1011" s="293">
        <f t="shared" si="49"/>
        <v>0</v>
      </c>
      <c r="I1011" s="246"/>
    </row>
    <row r="1012" spans="1:9" ht="63.75">
      <c r="A1012" s="269">
        <v>871</v>
      </c>
      <c r="B1012" s="12" t="s">
        <v>1665</v>
      </c>
      <c r="C1012" s="242" t="s">
        <v>1807</v>
      </c>
      <c r="D1012" s="59" t="s">
        <v>2</v>
      </c>
      <c r="E1012" s="109">
        <v>18.93</v>
      </c>
      <c r="F1012" s="194"/>
      <c r="G1012" s="293">
        <f t="shared" si="49"/>
        <v>0</v>
      </c>
      <c r="I1012" s="246"/>
    </row>
    <row r="1013" spans="1:9" ht="106.5" customHeight="1">
      <c r="A1013" s="269">
        <v>872</v>
      </c>
      <c r="B1013" s="12" t="s">
        <v>1660</v>
      </c>
      <c r="C1013" s="242" t="s">
        <v>1808</v>
      </c>
      <c r="D1013" s="59" t="s">
        <v>2</v>
      </c>
      <c r="E1013" s="109">
        <v>16.64</v>
      </c>
      <c r="F1013" s="194"/>
      <c r="G1013" s="293">
        <f t="shared" si="49"/>
        <v>0</v>
      </c>
      <c r="I1013" s="246"/>
    </row>
    <row r="1014" spans="1:9" ht="76.5">
      <c r="A1014" s="269">
        <v>873</v>
      </c>
      <c r="B1014" s="12" t="s">
        <v>1660</v>
      </c>
      <c r="C1014" s="241" t="s">
        <v>1809</v>
      </c>
      <c r="D1014" s="59" t="s">
        <v>2</v>
      </c>
      <c r="E1014" s="109">
        <v>73.31</v>
      </c>
      <c r="F1014" s="194"/>
      <c r="G1014" s="293">
        <f t="shared" si="49"/>
        <v>0</v>
      </c>
      <c r="I1014" s="246"/>
    </row>
    <row r="1015" spans="1:9" ht="15">
      <c r="A1015" s="269">
        <v>874</v>
      </c>
      <c r="B1015" s="59" t="s">
        <v>1666</v>
      </c>
      <c r="C1015" s="145" t="s">
        <v>581</v>
      </c>
      <c r="D1015" s="59" t="s">
        <v>582</v>
      </c>
      <c r="E1015" s="109">
        <v>1</v>
      </c>
      <c r="F1015" s="194"/>
      <c r="G1015" s="293">
        <f t="shared" si="49"/>
        <v>0</v>
      </c>
      <c r="I1015" s="246"/>
    </row>
    <row r="1016" spans="1:9" ht="15">
      <c r="A1016" s="269">
        <v>875</v>
      </c>
      <c r="B1016" s="59" t="s">
        <v>1666</v>
      </c>
      <c r="C1016" s="145" t="s">
        <v>583</v>
      </c>
      <c r="D1016" s="59" t="s">
        <v>582</v>
      </c>
      <c r="E1016" s="109">
        <v>1</v>
      </c>
      <c r="F1016" s="194"/>
      <c r="G1016" s="293">
        <f t="shared" si="49"/>
        <v>0</v>
      </c>
      <c r="I1016" s="246"/>
    </row>
    <row r="1017" spans="1:9" ht="15">
      <c r="A1017" s="269">
        <v>876</v>
      </c>
      <c r="B1017" s="59" t="s">
        <v>1666</v>
      </c>
      <c r="C1017" s="145" t="s">
        <v>584</v>
      </c>
      <c r="D1017" s="59" t="s">
        <v>582</v>
      </c>
      <c r="E1017" s="109">
        <v>1</v>
      </c>
      <c r="F1017" s="194"/>
      <c r="G1017" s="293">
        <f t="shared" si="49"/>
        <v>0</v>
      </c>
      <c r="I1017" s="246"/>
    </row>
    <row r="1018" spans="1:9" ht="15">
      <c r="A1018" s="269">
        <v>877</v>
      </c>
      <c r="B1018" s="59" t="s">
        <v>1666</v>
      </c>
      <c r="C1018" s="145" t="s">
        <v>585</v>
      </c>
      <c r="D1018" s="59" t="s">
        <v>582</v>
      </c>
      <c r="E1018" s="109">
        <v>3</v>
      </c>
      <c r="F1018" s="194"/>
      <c r="G1018" s="293">
        <f t="shared" si="49"/>
        <v>0</v>
      </c>
      <c r="I1018" s="246"/>
    </row>
    <row r="1019" spans="1:9" ht="15">
      <c r="A1019" s="269">
        <v>878</v>
      </c>
      <c r="B1019" s="59" t="s">
        <v>1666</v>
      </c>
      <c r="C1019" s="145" t="s">
        <v>586</v>
      </c>
      <c r="D1019" s="59" t="s">
        <v>2</v>
      </c>
      <c r="E1019" s="109">
        <v>253.43</v>
      </c>
      <c r="F1019" s="194"/>
      <c r="G1019" s="293">
        <f t="shared" si="49"/>
        <v>0</v>
      </c>
      <c r="I1019" s="246"/>
    </row>
    <row r="1020" spans="1:9" ht="15" customHeight="1">
      <c r="A1020" s="392" t="s">
        <v>587</v>
      </c>
      <c r="B1020" s="393"/>
      <c r="C1020" s="393"/>
      <c r="D1020" s="393"/>
      <c r="E1020" s="393"/>
      <c r="F1020" s="394"/>
      <c r="G1020" s="170">
        <f>SUM(G1021:G1049)</f>
        <v>0</v>
      </c>
      <c r="I1020" s="246"/>
    </row>
    <row r="1021" spans="1:9" ht="63.75">
      <c r="A1021" s="269">
        <v>879</v>
      </c>
      <c r="B1021" s="12" t="s">
        <v>1667</v>
      </c>
      <c r="C1021" s="242" t="s">
        <v>1810</v>
      </c>
      <c r="D1021" s="59" t="s">
        <v>2</v>
      </c>
      <c r="E1021" s="109">
        <v>793.3</v>
      </c>
      <c r="F1021" s="194"/>
      <c r="G1021" s="293">
        <f t="shared" si="49"/>
        <v>0</v>
      </c>
      <c r="I1021" s="246"/>
    </row>
    <row r="1022" spans="1:9" ht="51">
      <c r="A1022" s="269">
        <v>880</v>
      </c>
      <c r="B1022" s="12" t="s">
        <v>1663</v>
      </c>
      <c r="C1022" s="242" t="s">
        <v>1811</v>
      </c>
      <c r="D1022" s="12" t="s">
        <v>2</v>
      </c>
      <c r="E1022" s="101">
        <v>145.16</v>
      </c>
      <c r="F1022" s="197"/>
      <c r="G1022" s="293">
        <f t="shared" si="49"/>
        <v>0</v>
      </c>
      <c r="I1022" s="246"/>
    </row>
    <row r="1023" spans="1:9" ht="108" customHeight="1">
      <c r="A1023" s="269">
        <v>881</v>
      </c>
      <c r="B1023" s="12" t="s">
        <v>1661</v>
      </c>
      <c r="C1023" s="242" t="s">
        <v>1812</v>
      </c>
      <c r="D1023" s="59" t="s">
        <v>2</v>
      </c>
      <c r="E1023" s="109">
        <v>479.81</v>
      </c>
      <c r="F1023" s="194"/>
      <c r="G1023" s="293">
        <f t="shared" si="49"/>
        <v>0</v>
      </c>
      <c r="I1023" s="246"/>
    </row>
    <row r="1024" spans="1:9" ht="116.25" customHeight="1">
      <c r="A1024" s="269">
        <v>882</v>
      </c>
      <c r="B1024" s="12" t="s">
        <v>1667</v>
      </c>
      <c r="C1024" s="242" t="s">
        <v>1813</v>
      </c>
      <c r="D1024" s="59" t="s">
        <v>2</v>
      </c>
      <c r="E1024" s="109">
        <v>149.23</v>
      </c>
      <c r="F1024" s="194"/>
      <c r="G1024" s="293">
        <f t="shared" si="49"/>
        <v>0</v>
      </c>
      <c r="I1024" s="246"/>
    </row>
    <row r="1025" spans="1:9" ht="66.75" customHeight="1">
      <c r="A1025" s="269">
        <v>883</v>
      </c>
      <c r="B1025" s="12" t="s">
        <v>1668</v>
      </c>
      <c r="C1025" s="242" t="s">
        <v>1814</v>
      </c>
      <c r="D1025" s="59" t="s">
        <v>2</v>
      </c>
      <c r="E1025" s="109">
        <v>40.31</v>
      </c>
      <c r="F1025" s="194"/>
      <c r="G1025" s="293">
        <f t="shared" si="49"/>
        <v>0</v>
      </c>
      <c r="I1025" s="246"/>
    </row>
    <row r="1026" spans="1:9" ht="63.75" customHeight="1">
      <c r="A1026" s="269">
        <v>884</v>
      </c>
      <c r="B1026" s="12" t="s">
        <v>1660</v>
      </c>
      <c r="C1026" s="242" t="s">
        <v>1815</v>
      </c>
      <c r="D1026" s="59" t="s">
        <v>2</v>
      </c>
      <c r="E1026" s="109">
        <v>34.92</v>
      </c>
      <c r="F1026" s="194"/>
      <c r="G1026" s="293">
        <f t="shared" si="49"/>
        <v>0</v>
      </c>
      <c r="I1026" s="246"/>
    </row>
    <row r="1027" spans="1:9" ht="92.25" customHeight="1">
      <c r="A1027" s="269">
        <v>885</v>
      </c>
      <c r="B1027" s="12" t="s">
        <v>1669</v>
      </c>
      <c r="C1027" s="242" t="s">
        <v>1816</v>
      </c>
      <c r="D1027" s="12" t="s">
        <v>2</v>
      </c>
      <c r="E1027" s="101">
        <v>1534.92</v>
      </c>
      <c r="F1027" s="197"/>
      <c r="G1027" s="293">
        <f t="shared" si="49"/>
        <v>0</v>
      </c>
      <c r="I1027" s="246"/>
    </row>
    <row r="1028" spans="1:9" ht="94.5" customHeight="1">
      <c r="A1028" s="269">
        <v>886</v>
      </c>
      <c r="B1028" s="12" t="s">
        <v>1670</v>
      </c>
      <c r="C1028" s="242" t="s">
        <v>1817</v>
      </c>
      <c r="D1028" s="59" t="s">
        <v>2</v>
      </c>
      <c r="E1028" s="109">
        <v>275.32</v>
      </c>
      <c r="F1028" s="194"/>
      <c r="G1028" s="293">
        <f t="shared" si="49"/>
        <v>0</v>
      </c>
      <c r="I1028" s="246"/>
    </row>
    <row r="1029" spans="1:9" ht="103.5" customHeight="1">
      <c r="A1029" s="269">
        <v>887</v>
      </c>
      <c r="B1029" s="12" t="s">
        <v>1671</v>
      </c>
      <c r="C1029" s="242" t="s">
        <v>1818</v>
      </c>
      <c r="D1029" s="59" t="s">
        <v>2</v>
      </c>
      <c r="E1029" s="109">
        <v>222.67</v>
      </c>
      <c r="F1029" s="194"/>
      <c r="G1029" s="293">
        <f t="shared" si="49"/>
        <v>0</v>
      </c>
      <c r="I1029" s="246"/>
    </row>
    <row r="1030" spans="1:9" ht="63.75">
      <c r="A1030" s="269">
        <v>888</v>
      </c>
      <c r="B1030" s="12" t="s">
        <v>1662</v>
      </c>
      <c r="C1030" s="242" t="s">
        <v>1819</v>
      </c>
      <c r="D1030" s="59" t="s">
        <v>2</v>
      </c>
      <c r="E1030" s="109">
        <v>145.91</v>
      </c>
      <c r="F1030" s="194"/>
      <c r="G1030" s="293">
        <f t="shared" si="49"/>
        <v>0</v>
      </c>
      <c r="I1030" s="246"/>
    </row>
    <row r="1031" spans="1:9" ht="68.25" customHeight="1">
      <c r="A1031" s="269">
        <v>889</v>
      </c>
      <c r="B1031" s="12" t="s">
        <v>1660</v>
      </c>
      <c r="C1031" s="242" t="s">
        <v>1820</v>
      </c>
      <c r="D1031" s="59" t="s">
        <v>2</v>
      </c>
      <c r="E1031" s="109">
        <v>48.43</v>
      </c>
      <c r="F1031" s="194"/>
      <c r="G1031" s="293">
        <f t="shared" si="49"/>
        <v>0</v>
      </c>
      <c r="I1031" s="246"/>
    </row>
    <row r="1032" spans="1:9" ht="66.75" customHeight="1">
      <c r="A1032" s="269">
        <v>890</v>
      </c>
      <c r="B1032" s="12" t="s">
        <v>1661</v>
      </c>
      <c r="C1032" s="242" t="s">
        <v>1821</v>
      </c>
      <c r="D1032" s="59" t="s">
        <v>2</v>
      </c>
      <c r="E1032" s="109">
        <v>54.8</v>
      </c>
      <c r="F1032" s="194"/>
      <c r="G1032" s="293">
        <f t="shared" si="49"/>
        <v>0</v>
      </c>
      <c r="I1032" s="246"/>
    </row>
    <row r="1033" spans="1:9" ht="89.25">
      <c r="A1033" s="269">
        <v>891</v>
      </c>
      <c r="B1033" s="12" t="s">
        <v>1663</v>
      </c>
      <c r="C1033" s="242" t="s">
        <v>1822</v>
      </c>
      <c r="D1033" s="59" t="s">
        <v>1</v>
      </c>
      <c r="E1033" s="109">
        <v>4</v>
      </c>
      <c r="F1033" s="194"/>
      <c r="G1033" s="293">
        <f t="shared" si="49"/>
        <v>0</v>
      </c>
      <c r="I1033" s="246"/>
    </row>
    <row r="1034" spans="1:9" ht="51">
      <c r="A1034" s="269">
        <v>892</v>
      </c>
      <c r="B1034" s="12" t="s">
        <v>1672</v>
      </c>
      <c r="C1034" s="145" t="s">
        <v>1673</v>
      </c>
      <c r="D1034" s="59" t="s">
        <v>1</v>
      </c>
      <c r="E1034" s="109">
        <v>25</v>
      </c>
      <c r="F1034" s="194"/>
      <c r="G1034" s="293">
        <f t="shared" si="49"/>
        <v>0</v>
      </c>
      <c r="I1034" s="246"/>
    </row>
    <row r="1035" spans="1:9" ht="51">
      <c r="A1035" s="269">
        <v>893</v>
      </c>
      <c r="B1035" s="12" t="s">
        <v>1663</v>
      </c>
      <c r="C1035" s="156" t="s">
        <v>1674</v>
      </c>
      <c r="D1035" s="59" t="s">
        <v>1</v>
      </c>
      <c r="E1035" s="109">
        <v>62</v>
      </c>
      <c r="F1035" s="194"/>
      <c r="G1035" s="293">
        <f t="shared" si="49"/>
        <v>0</v>
      </c>
      <c r="I1035" s="246"/>
    </row>
    <row r="1036" spans="1:9" ht="51">
      <c r="A1036" s="269">
        <v>894</v>
      </c>
      <c r="B1036" s="12" t="s">
        <v>1664</v>
      </c>
      <c r="C1036" s="156" t="s">
        <v>1675</v>
      </c>
      <c r="D1036" s="59" t="s">
        <v>16</v>
      </c>
      <c r="E1036" s="109">
        <v>33</v>
      </c>
      <c r="F1036" s="194"/>
      <c r="G1036" s="293">
        <f t="shared" si="49"/>
        <v>0</v>
      </c>
      <c r="I1036" s="246"/>
    </row>
    <row r="1037" spans="1:9" ht="51">
      <c r="A1037" s="269">
        <v>895</v>
      </c>
      <c r="B1037" s="12" t="s">
        <v>1669</v>
      </c>
      <c r="C1037" s="145" t="s">
        <v>1676</v>
      </c>
      <c r="D1037" s="59" t="s">
        <v>16</v>
      </c>
      <c r="E1037" s="109">
        <v>42</v>
      </c>
      <c r="F1037" s="194"/>
      <c r="G1037" s="293">
        <f t="shared" si="49"/>
        <v>0</v>
      </c>
      <c r="I1037" s="246"/>
    </row>
    <row r="1038" spans="1:9" ht="51">
      <c r="A1038" s="269">
        <v>896</v>
      </c>
      <c r="B1038" s="12" t="s">
        <v>1661</v>
      </c>
      <c r="C1038" s="242" t="s">
        <v>1768</v>
      </c>
      <c r="D1038" s="59" t="s">
        <v>1</v>
      </c>
      <c r="E1038" s="109">
        <v>1</v>
      </c>
      <c r="F1038" s="194"/>
      <c r="G1038" s="293">
        <f t="shared" si="49"/>
        <v>0</v>
      </c>
      <c r="I1038" s="246"/>
    </row>
    <row r="1039" spans="1:9" ht="76.5">
      <c r="A1039" s="269">
        <v>897</v>
      </c>
      <c r="B1039" s="12" t="s">
        <v>1661</v>
      </c>
      <c r="C1039" s="241" t="s">
        <v>1823</v>
      </c>
      <c r="D1039" s="59" t="s">
        <v>1</v>
      </c>
      <c r="E1039" s="109">
        <v>42</v>
      </c>
      <c r="F1039" s="194"/>
      <c r="G1039" s="293">
        <f t="shared" si="49"/>
        <v>0</v>
      </c>
      <c r="I1039" s="246"/>
    </row>
    <row r="1040" spans="1:9" ht="63.75">
      <c r="A1040" s="269">
        <v>898</v>
      </c>
      <c r="B1040" s="12" t="s">
        <v>1665</v>
      </c>
      <c r="C1040" s="241" t="s">
        <v>1769</v>
      </c>
      <c r="D1040" s="59" t="s">
        <v>2</v>
      </c>
      <c r="E1040" s="109">
        <v>275.5</v>
      </c>
      <c r="F1040" s="194"/>
      <c r="G1040" s="293">
        <f t="shared" si="49"/>
        <v>0</v>
      </c>
      <c r="I1040" s="246"/>
    </row>
    <row r="1041" spans="1:9" ht="15">
      <c r="A1041" s="269">
        <v>899</v>
      </c>
      <c r="B1041" s="59" t="s">
        <v>1666</v>
      </c>
      <c r="C1041" s="156" t="s">
        <v>1677</v>
      </c>
      <c r="D1041" s="59" t="s">
        <v>2</v>
      </c>
      <c r="E1041" s="109">
        <v>313.23</v>
      </c>
      <c r="F1041" s="194"/>
      <c r="G1041" s="293">
        <f t="shared" si="49"/>
        <v>0</v>
      </c>
      <c r="I1041" s="246"/>
    </row>
    <row r="1042" spans="1:9" ht="15">
      <c r="A1042" s="269">
        <v>900</v>
      </c>
      <c r="B1042" s="59" t="s">
        <v>1666</v>
      </c>
      <c r="C1042" s="145" t="s">
        <v>583</v>
      </c>
      <c r="D1042" s="59" t="s">
        <v>582</v>
      </c>
      <c r="E1042" s="109">
        <v>11</v>
      </c>
      <c r="F1042" s="194"/>
      <c r="G1042" s="293">
        <f t="shared" si="49"/>
        <v>0</v>
      </c>
      <c r="I1042" s="246"/>
    </row>
    <row r="1043" spans="1:9" ht="15">
      <c r="A1043" s="269">
        <v>901</v>
      </c>
      <c r="B1043" s="59" t="s">
        <v>1666</v>
      </c>
      <c r="C1043" s="145" t="s">
        <v>584</v>
      </c>
      <c r="D1043" s="59" t="s">
        <v>582</v>
      </c>
      <c r="E1043" s="109">
        <v>5</v>
      </c>
      <c r="F1043" s="194"/>
      <c r="G1043" s="293">
        <f t="shared" si="49"/>
        <v>0</v>
      </c>
      <c r="I1043" s="246"/>
    </row>
    <row r="1044" spans="1:9" ht="15">
      <c r="A1044" s="269">
        <v>902</v>
      </c>
      <c r="B1044" s="59" t="s">
        <v>1666</v>
      </c>
      <c r="C1044" s="145" t="s">
        <v>588</v>
      </c>
      <c r="D1044" s="59" t="s">
        <v>582</v>
      </c>
      <c r="E1044" s="109">
        <v>27</v>
      </c>
      <c r="F1044" s="194"/>
      <c r="G1044" s="293">
        <f t="shared" si="49"/>
        <v>0</v>
      </c>
      <c r="I1044" s="246"/>
    </row>
    <row r="1045" spans="1:9" ht="15">
      <c r="A1045" s="269">
        <v>903</v>
      </c>
      <c r="B1045" s="59" t="s">
        <v>1666</v>
      </c>
      <c r="C1045" s="145" t="s">
        <v>585</v>
      </c>
      <c r="D1045" s="59" t="s">
        <v>582</v>
      </c>
      <c r="E1045" s="109">
        <v>75</v>
      </c>
      <c r="F1045" s="194"/>
      <c r="G1045" s="293">
        <f t="shared" si="49"/>
        <v>0</v>
      </c>
      <c r="I1045" s="246"/>
    </row>
    <row r="1046" spans="1:9" ht="15">
      <c r="A1046" s="269">
        <v>904</v>
      </c>
      <c r="B1046" s="59" t="s">
        <v>1666</v>
      </c>
      <c r="C1046" s="145" t="s">
        <v>589</v>
      </c>
      <c r="D1046" s="59" t="s">
        <v>582</v>
      </c>
      <c r="E1046" s="109">
        <v>1</v>
      </c>
      <c r="F1046" s="194"/>
      <c r="G1046" s="293">
        <f t="shared" si="49"/>
        <v>0</v>
      </c>
      <c r="I1046" s="246"/>
    </row>
    <row r="1047" spans="1:9" ht="15">
      <c r="A1047" s="269">
        <v>905</v>
      </c>
      <c r="B1047" s="59" t="s">
        <v>1666</v>
      </c>
      <c r="C1047" s="145" t="s">
        <v>590</v>
      </c>
      <c r="D1047" s="59" t="s">
        <v>582</v>
      </c>
      <c r="E1047" s="109">
        <v>2</v>
      </c>
      <c r="F1047" s="194"/>
      <c r="G1047" s="293">
        <f t="shared" si="49"/>
        <v>0</v>
      </c>
      <c r="I1047" s="246"/>
    </row>
    <row r="1048" spans="1:9" ht="15">
      <c r="A1048" s="269">
        <v>906</v>
      </c>
      <c r="B1048" s="59" t="s">
        <v>1666</v>
      </c>
      <c r="C1048" s="145" t="s">
        <v>591</v>
      </c>
      <c r="D1048" s="59" t="s">
        <v>582</v>
      </c>
      <c r="E1048" s="109">
        <v>2</v>
      </c>
      <c r="F1048" s="194"/>
      <c r="G1048" s="293">
        <f t="shared" si="49"/>
        <v>0</v>
      </c>
      <c r="I1048" s="246"/>
    </row>
    <row r="1049" spans="1:9" ht="76.5">
      <c r="A1049" s="269">
        <v>907</v>
      </c>
      <c r="B1049" s="12" t="s">
        <v>1660</v>
      </c>
      <c r="C1049" s="241" t="s">
        <v>1824</v>
      </c>
      <c r="D1049" s="12" t="s">
        <v>2</v>
      </c>
      <c r="E1049" s="101">
        <v>24.94</v>
      </c>
      <c r="F1049" s="197"/>
      <c r="G1049" s="293">
        <f t="shared" si="49"/>
        <v>0</v>
      </c>
      <c r="I1049" s="246"/>
    </row>
    <row r="1050" spans="1:10" ht="15" customHeight="1">
      <c r="A1050" s="392" t="s">
        <v>592</v>
      </c>
      <c r="B1050" s="393"/>
      <c r="C1050" s="393"/>
      <c r="D1050" s="393"/>
      <c r="E1050" s="393"/>
      <c r="F1050" s="394"/>
      <c r="G1050" s="170">
        <f>SUM(G1051:G1062)+G1063+G1068+G1072+G1075+G1080+G1087+G1091+G1094+G1100+G1105+G1110+G1115+G1120+G1124+G1131+G1135+G1143+G1150</f>
        <v>0</v>
      </c>
      <c r="I1050" s="246"/>
      <c r="J1050" s="31"/>
    </row>
    <row r="1051" spans="1:10" ht="63.75">
      <c r="A1051" s="269">
        <v>908</v>
      </c>
      <c r="B1051" s="12" t="s">
        <v>1678</v>
      </c>
      <c r="C1051" s="241" t="s">
        <v>1825</v>
      </c>
      <c r="D1051" s="59" t="s">
        <v>2</v>
      </c>
      <c r="E1051" s="109">
        <v>46.84</v>
      </c>
      <c r="F1051" s="194"/>
      <c r="G1051" s="293">
        <f t="shared" si="49"/>
        <v>0</v>
      </c>
      <c r="I1051" s="246"/>
      <c r="J1051" s="31"/>
    </row>
    <row r="1052" spans="1:10" ht="63.75">
      <c r="A1052" s="269">
        <v>909</v>
      </c>
      <c r="B1052" s="12" t="s">
        <v>1679</v>
      </c>
      <c r="C1052" s="241" t="s">
        <v>1826</v>
      </c>
      <c r="D1052" s="59" t="s">
        <v>2</v>
      </c>
      <c r="E1052" s="109">
        <v>8.29</v>
      </c>
      <c r="F1052" s="194"/>
      <c r="G1052" s="293">
        <f t="shared" si="49"/>
        <v>0</v>
      </c>
      <c r="I1052" s="246"/>
      <c r="J1052" s="31"/>
    </row>
    <row r="1053" spans="1:10" ht="123.75" customHeight="1">
      <c r="A1053" s="269">
        <v>910</v>
      </c>
      <c r="B1053" s="12" t="s">
        <v>1679</v>
      </c>
      <c r="C1053" s="241" t="s">
        <v>1827</v>
      </c>
      <c r="D1053" s="59" t="s">
        <v>2</v>
      </c>
      <c r="E1053" s="109">
        <v>885.51</v>
      </c>
      <c r="F1053" s="194"/>
      <c r="G1053" s="293">
        <f t="shared" si="49"/>
        <v>0</v>
      </c>
      <c r="I1053" s="246"/>
      <c r="J1053" s="31"/>
    </row>
    <row r="1054" spans="1:10" ht="107.25" customHeight="1">
      <c r="A1054" s="269">
        <v>911</v>
      </c>
      <c r="B1054" s="12" t="s">
        <v>1679</v>
      </c>
      <c r="C1054" s="241" t="s">
        <v>1828</v>
      </c>
      <c r="D1054" s="59" t="s">
        <v>2</v>
      </c>
      <c r="E1054" s="109">
        <v>424.99</v>
      </c>
      <c r="F1054" s="194"/>
      <c r="G1054" s="293">
        <f t="shared" si="49"/>
        <v>0</v>
      </c>
      <c r="I1054" s="246"/>
      <c r="J1054" s="31"/>
    </row>
    <row r="1055" spans="1:10" ht="15">
      <c r="A1055" s="269">
        <v>912</v>
      </c>
      <c r="B1055" s="59" t="s">
        <v>1680</v>
      </c>
      <c r="C1055" s="145" t="s">
        <v>594</v>
      </c>
      <c r="D1055" s="59" t="s">
        <v>2</v>
      </c>
      <c r="E1055" s="109">
        <v>465.59</v>
      </c>
      <c r="F1055" s="194"/>
      <c r="G1055" s="293">
        <f t="shared" si="49"/>
        <v>0</v>
      </c>
      <c r="I1055" s="246"/>
      <c r="J1055" s="31"/>
    </row>
    <row r="1056" spans="1:10" ht="15">
      <c r="A1056" s="269">
        <v>913</v>
      </c>
      <c r="B1056" s="59" t="s">
        <v>1680</v>
      </c>
      <c r="C1056" s="145" t="s">
        <v>595</v>
      </c>
      <c r="D1056" s="59" t="s">
        <v>2</v>
      </c>
      <c r="E1056" s="109">
        <v>894.71</v>
      </c>
      <c r="F1056" s="194"/>
      <c r="G1056" s="293">
        <f t="shared" si="49"/>
        <v>0</v>
      </c>
      <c r="I1056" s="246"/>
      <c r="J1056" s="31"/>
    </row>
    <row r="1057" spans="1:10" ht="15">
      <c r="A1057" s="269">
        <v>914</v>
      </c>
      <c r="B1057" s="59" t="s">
        <v>1680</v>
      </c>
      <c r="C1057" s="145" t="s">
        <v>596</v>
      </c>
      <c r="D1057" s="59" t="s">
        <v>2</v>
      </c>
      <c r="E1057" s="109">
        <v>8.29</v>
      </c>
      <c r="F1057" s="194"/>
      <c r="G1057" s="293">
        <f t="shared" si="49"/>
        <v>0</v>
      </c>
      <c r="I1057" s="246"/>
      <c r="J1057" s="31"/>
    </row>
    <row r="1058" spans="1:10" ht="15">
      <c r="A1058" s="269">
        <v>915</v>
      </c>
      <c r="B1058" s="59" t="s">
        <v>1680</v>
      </c>
      <c r="C1058" s="145" t="s">
        <v>597</v>
      </c>
      <c r="D1058" s="59" t="s">
        <v>2</v>
      </c>
      <c r="E1058" s="109">
        <v>46.84</v>
      </c>
      <c r="F1058" s="194"/>
      <c r="G1058" s="293">
        <f t="shared" si="49"/>
        <v>0</v>
      </c>
      <c r="I1058" s="246"/>
      <c r="J1058" s="31"/>
    </row>
    <row r="1059" spans="1:10" ht="15">
      <c r="A1059" s="269">
        <v>916</v>
      </c>
      <c r="B1059" s="59" t="s">
        <v>1680</v>
      </c>
      <c r="C1059" s="145" t="s">
        <v>1681</v>
      </c>
      <c r="D1059" s="59" t="s">
        <v>2</v>
      </c>
      <c r="E1059" s="109">
        <v>55.13</v>
      </c>
      <c r="F1059" s="194"/>
      <c r="G1059" s="293">
        <f t="shared" si="49"/>
        <v>0</v>
      </c>
      <c r="I1059" s="246"/>
      <c r="J1059" s="31"/>
    </row>
    <row r="1060" spans="1:10" ht="15">
      <c r="A1060" s="269">
        <v>917</v>
      </c>
      <c r="B1060" s="59" t="s">
        <v>1680</v>
      </c>
      <c r="C1060" s="145" t="s">
        <v>1682</v>
      </c>
      <c r="D1060" s="59" t="s">
        <v>2</v>
      </c>
      <c r="E1060" s="109">
        <v>1360.3</v>
      </c>
      <c r="F1060" s="194"/>
      <c r="G1060" s="293">
        <f t="shared" si="49"/>
        <v>0</v>
      </c>
      <c r="I1060" s="246"/>
      <c r="J1060" s="31"/>
    </row>
    <row r="1061" spans="1:10" ht="15">
      <c r="A1061" s="269">
        <v>918</v>
      </c>
      <c r="B1061" s="59" t="s">
        <v>1680</v>
      </c>
      <c r="C1061" s="145" t="s">
        <v>598</v>
      </c>
      <c r="D1061" s="59" t="s">
        <v>2</v>
      </c>
      <c r="E1061" s="109">
        <v>1365.63</v>
      </c>
      <c r="F1061" s="194"/>
      <c r="G1061" s="293">
        <f t="shared" si="49"/>
        <v>0</v>
      </c>
      <c r="I1061" s="246"/>
      <c r="J1061" s="31"/>
    </row>
    <row r="1062" spans="1:10" ht="15">
      <c r="A1062" s="269">
        <v>919</v>
      </c>
      <c r="B1062" s="59" t="s">
        <v>1680</v>
      </c>
      <c r="C1062" s="145" t="s">
        <v>599</v>
      </c>
      <c r="D1062" s="59" t="s">
        <v>193</v>
      </c>
      <c r="E1062" s="109">
        <v>10</v>
      </c>
      <c r="F1062" s="194"/>
      <c r="G1062" s="293">
        <f t="shared" si="49"/>
        <v>0</v>
      </c>
      <c r="I1062" s="246"/>
      <c r="J1062" s="31"/>
    </row>
    <row r="1063" spans="1:10" ht="15" customHeight="1">
      <c r="A1063" s="320" t="s">
        <v>600</v>
      </c>
      <c r="B1063" s="321"/>
      <c r="C1063" s="321"/>
      <c r="D1063" s="321"/>
      <c r="E1063" s="321"/>
      <c r="F1063" s="322"/>
      <c r="G1063" s="169">
        <f>SUM(G1064:G1067)</f>
        <v>0</v>
      </c>
      <c r="I1063" s="246"/>
      <c r="J1063" s="31"/>
    </row>
    <row r="1064" spans="1:10" ht="15">
      <c r="A1064" s="269">
        <v>920</v>
      </c>
      <c r="B1064" s="59" t="s">
        <v>1680</v>
      </c>
      <c r="C1064" s="145" t="s">
        <v>601</v>
      </c>
      <c r="D1064" s="59" t="s">
        <v>193</v>
      </c>
      <c r="E1064" s="109">
        <v>1</v>
      </c>
      <c r="F1064" s="194"/>
      <c r="G1064" s="293">
        <f t="shared" si="49"/>
        <v>0</v>
      </c>
      <c r="I1064" s="246"/>
      <c r="J1064" s="31"/>
    </row>
    <row r="1065" spans="1:10" ht="15">
      <c r="A1065" s="269">
        <v>921</v>
      </c>
      <c r="B1065" s="59" t="s">
        <v>1680</v>
      </c>
      <c r="C1065" s="145" t="s">
        <v>602</v>
      </c>
      <c r="D1065" s="59" t="s">
        <v>463</v>
      </c>
      <c r="E1065" s="109">
        <v>1</v>
      </c>
      <c r="F1065" s="194"/>
      <c r="G1065" s="293">
        <f t="shared" si="49"/>
        <v>0</v>
      </c>
      <c r="I1065" s="246"/>
      <c r="J1065" s="31"/>
    </row>
    <row r="1066" spans="1:10" ht="15">
      <c r="A1066" s="269">
        <v>922</v>
      </c>
      <c r="B1066" s="59" t="s">
        <v>1680</v>
      </c>
      <c r="C1066" s="145" t="s">
        <v>603</v>
      </c>
      <c r="D1066" s="59" t="s">
        <v>463</v>
      </c>
      <c r="E1066" s="109">
        <v>1</v>
      </c>
      <c r="F1066" s="194"/>
      <c r="G1066" s="293">
        <f t="shared" si="49"/>
        <v>0</v>
      </c>
      <c r="I1066" s="246"/>
      <c r="J1066" s="31"/>
    </row>
    <row r="1067" spans="1:10" ht="15">
      <c r="A1067" s="269">
        <v>923</v>
      </c>
      <c r="B1067" s="59" t="s">
        <v>1680</v>
      </c>
      <c r="C1067" s="145" t="s">
        <v>604</v>
      </c>
      <c r="D1067" s="59" t="s">
        <v>1</v>
      </c>
      <c r="E1067" s="109">
        <v>2</v>
      </c>
      <c r="F1067" s="194"/>
      <c r="G1067" s="293">
        <f t="shared" si="49"/>
        <v>0</v>
      </c>
      <c r="I1067" s="246"/>
      <c r="J1067" s="31"/>
    </row>
    <row r="1068" spans="1:10" ht="15" customHeight="1">
      <c r="A1068" s="320" t="s">
        <v>605</v>
      </c>
      <c r="B1068" s="321"/>
      <c r="C1068" s="321"/>
      <c r="D1068" s="321"/>
      <c r="E1068" s="321"/>
      <c r="F1068" s="322"/>
      <c r="G1068" s="169">
        <f>SUM(G1069:G1071)</f>
        <v>0</v>
      </c>
      <c r="I1068" s="246"/>
      <c r="J1068" s="31"/>
    </row>
    <row r="1069" spans="1:10" ht="15">
      <c r="A1069" s="269">
        <v>924</v>
      </c>
      <c r="B1069" s="59" t="s">
        <v>1680</v>
      </c>
      <c r="C1069" s="145" t="s">
        <v>606</v>
      </c>
      <c r="D1069" s="59" t="s">
        <v>463</v>
      </c>
      <c r="E1069" s="109">
        <v>1</v>
      </c>
      <c r="F1069" s="194"/>
      <c r="G1069" s="293">
        <f aca="true" t="shared" si="50" ref="G1069:G1079">E1069*F1069</f>
        <v>0</v>
      </c>
      <c r="I1069" s="246"/>
      <c r="J1069" s="31"/>
    </row>
    <row r="1070" spans="1:10" ht="15">
      <c r="A1070" s="269">
        <v>925</v>
      </c>
      <c r="B1070" s="59" t="s">
        <v>1680</v>
      </c>
      <c r="C1070" s="145" t="s">
        <v>607</v>
      </c>
      <c r="D1070" s="59" t="s">
        <v>463</v>
      </c>
      <c r="E1070" s="109">
        <v>1</v>
      </c>
      <c r="F1070" s="194"/>
      <c r="G1070" s="293">
        <f t="shared" si="50"/>
        <v>0</v>
      </c>
      <c r="I1070" s="246"/>
      <c r="J1070" s="31"/>
    </row>
    <row r="1071" spans="1:10" ht="15">
      <c r="A1071" s="269">
        <v>926</v>
      </c>
      <c r="B1071" s="59" t="s">
        <v>1680</v>
      </c>
      <c r="C1071" s="145" t="s">
        <v>608</v>
      </c>
      <c r="D1071" s="59" t="s">
        <v>1</v>
      </c>
      <c r="E1071" s="109">
        <v>1</v>
      </c>
      <c r="F1071" s="194"/>
      <c r="G1071" s="293">
        <f t="shared" si="50"/>
        <v>0</v>
      </c>
      <c r="I1071" s="246"/>
      <c r="J1071" s="31"/>
    </row>
    <row r="1072" spans="1:10" ht="15" customHeight="1">
      <c r="A1072" s="320" t="s">
        <v>609</v>
      </c>
      <c r="B1072" s="321"/>
      <c r="C1072" s="321"/>
      <c r="D1072" s="321"/>
      <c r="E1072" s="321"/>
      <c r="F1072" s="322"/>
      <c r="G1072" s="169">
        <f>SUM(G1073:G1074)</f>
        <v>0</v>
      </c>
      <c r="I1072" s="246"/>
      <c r="J1072" s="31"/>
    </row>
    <row r="1073" spans="1:10" ht="15">
      <c r="A1073" s="269">
        <v>927</v>
      </c>
      <c r="B1073" s="59" t="s">
        <v>1680</v>
      </c>
      <c r="C1073" s="145" t="s">
        <v>610</v>
      </c>
      <c r="D1073" s="59" t="s">
        <v>463</v>
      </c>
      <c r="E1073" s="109">
        <v>2</v>
      </c>
      <c r="F1073" s="194"/>
      <c r="G1073" s="293">
        <f t="shared" si="50"/>
        <v>0</v>
      </c>
      <c r="I1073" s="246"/>
      <c r="J1073" s="31"/>
    </row>
    <row r="1074" spans="1:10" ht="15">
      <c r="A1074" s="269">
        <v>928</v>
      </c>
      <c r="B1074" s="59" t="s">
        <v>1680</v>
      </c>
      <c r="C1074" s="145" t="s">
        <v>611</v>
      </c>
      <c r="D1074" s="59" t="s">
        <v>1</v>
      </c>
      <c r="E1074" s="109">
        <v>2</v>
      </c>
      <c r="F1074" s="194"/>
      <c r="G1074" s="293">
        <f t="shared" si="50"/>
        <v>0</v>
      </c>
      <c r="I1074" s="246"/>
      <c r="J1074" s="31"/>
    </row>
    <row r="1075" spans="1:10" ht="15" customHeight="1">
      <c r="A1075" s="320" t="s">
        <v>612</v>
      </c>
      <c r="B1075" s="321"/>
      <c r="C1075" s="321"/>
      <c r="D1075" s="321"/>
      <c r="E1075" s="321"/>
      <c r="F1075" s="322"/>
      <c r="G1075" s="169">
        <f>SUM(G1076:G1079)</f>
        <v>0</v>
      </c>
      <c r="I1075" s="246"/>
      <c r="J1075" s="31"/>
    </row>
    <row r="1076" spans="1:10" ht="15">
      <c r="A1076" s="269">
        <v>929</v>
      </c>
      <c r="B1076" s="59" t="s">
        <v>1680</v>
      </c>
      <c r="C1076" s="145" t="s">
        <v>613</v>
      </c>
      <c r="D1076" s="59" t="s">
        <v>193</v>
      </c>
      <c r="E1076" s="109">
        <v>1</v>
      </c>
      <c r="F1076" s="194"/>
      <c r="G1076" s="293">
        <f t="shared" si="50"/>
        <v>0</v>
      </c>
      <c r="I1076" s="246"/>
      <c r="J1076" s="31"/>
    </row>
    <row r="1077" spans="1:10" ht="15">
      <c r="A1077" s="269">
        <v>930</v>
      </c>
      <c r="B1077" s="59" t="s">
        <v>1680</v>
      </c>
      <c r="C1077" s="145" t="s">
        <v>614</v>
      </c>
      <c r="D1077" s="59" t="s">
        <v>463</v>
      </c>
      <c r="E1077" s="109">
        <v>1</v>
      </c>
      <c r="F1077" s="194"/>
      <c r="G1077" s="293">
        <f t="shared" si="50"/>
        <v>0</v>
      </c>
      <c r="I1077" s="246"/>
      <c r="J1077" s="31"/>
    </row>
    <row r="1078" spans="1:10" ht="15">
      <c r="A1078" s="269">
        <v>931</v>
      </c>
      <c r="B1078" s="59" t="s">
        <v>1680</v>
      </c>
      <c r="C1078" s="145" t="s">
        <v>615</v>
      </c>
      <c r="D1078" s="59" t="s">
        <v>463</v>
      </c>
      <c r="E1078" s="109">
        <v>1</v>
      </c>
      <c r="F1078" s="194"/>
      <c r="G1078" s="293">
        <f t="shared" si="50"/>
        <v>0</v>
      </c>
      <c r="I1078" s="246"/>
      <c r="J1078" s="31"/>
    </row>
    <row r="1079" spans="1:10" ht="15">
      <c r="A1079" s="269">
        <v>932</v>
      </c>
      <c r="B1079" s="59" t="s">
        <v>1680</v>
      </c>
      <c r="C1079" s="145" t="s">
        <v>616</v>
      </c>
      <c r="D1079" s="59" t="s">
        <v>463</v>
      </c>
      <c r="E1079" s="109">
        <v>1</v>
      </c>
      <c r="F1079" s="194"/>
      <c r="G1079" s="293">
        <f t="shared" si="50"/>
        <v>0</v>
      </c>
      <c r="I1079" s="246"/>
      <c r="J1079" s="31"/>
    </row>
    <row r="1080" spans="1:10" ht="15" customHeight="1">
      <c r="A1080" s="320" t="s">
        <v>617</v>
      </c>
      <c r="B1080" s="321"/>
      <c r="C1080" s="321"/>
      <c r="D1080" s="321"/>
      <c r="E1080" s="321"/>
      <c r="F1080" s="322"/>
      <c r="G1080" s="169">
        <f>SUM(G1081:G1086)</f>
        <v>0</v>
      </c>
      <c r="I1080" s="246"/>
      <c r="J1080" s="31"/>
    </row>
    <row r="1081" spans="1:10" ht="15">
      <c r="A1081" s="269">
        <v>933</v>
      </c>
      <c r="B1081" s="59" t="s">
        <v>1680</v>
      </c>
      <c r="C1081" s="145" t="s">
        <v>618</v>
      </c>
      <c r="D1081" s="59" t="s">
        <v>463</v>
      </c>
      <c r="E1081" s="109">
        <v>2</v>
      </c>
      <c r="F1081" s="194"/>
      <c r="G1081" s="293">
        <f aca="true" t="shared" si="51" ref="G1081:G1086">E1081*F1081</f>
        <v>0</v>
      </c>
      <c r="I1081" s="246"/>
      <c r="J1081" s="31"/>
    </row>
    <row r="1082" spans="1:10" ht="15">
      <c r="A1082" s="269">
        <v>934</v>
      </c>
      <c r="B1082" s="59" t="s">
        <v>1680</v>
      </c>
      <c r="C1082" s="145" t="s">
        <v>614</v>
      </c>
      <c r="D1082" s="59" t="s">
        <v>463</v>
      </c>
      <c r="E1082" s="109">
        <v>8</v>
      </c>
      <c r="F1082" s="194"/>
      <c r="G1082" s="293">
        <f t="shared" si="51"/>
        <v>0</v>
      </c>
      <c r="I1082" s="246"/>
      <c r="J1082" s="31"/>
    </row>
    <row r="1083" spans="1:10" ht="15">
      <c r="A1083" s="269">
        <v>935</v>
      </c>
      <c r="B1083" s="59" t="s">
        <v>1680</v>
      </c>
      <c r="C1083" s="145" t="s">
        <v>619</v>
      </c>
      <c r="D1083" s="59" t="s">
        <v>1</v>
      </c>
      <c r="E1083" s="109">
        <v>4</v>
      </c>
      <c r="F1083" s="194"/>
      <c r="G1083" s="293">
        <f t="shared" si="51"/>
        <v>0</v>
      </c>
      <c r="I1083" s="246"/>
      <c r="J1083" s="31"/>
    </row>
    <row r="1084" spans="1:10" ht="15">
      <c r="A1084" s="269">
        <v>936</v>
      </c>
      <c r="B1084" s="59" t="s">
        <v>1680</v>
      </c>
      <c r="C1084" s="145" t="s">
        <v>608</v>
      </c>
      <c r="D1084" s="59" t="s">
        <v>1</v>
      </c>
      <c r="E1084" s="109">
        <v>4</v>
      </c>
      <c r="F1084" s="194"/>
      <c r="G1084" s="293">
        <f t="shared" si="51"/>
        <v>0</v>
      </c>
      <c r="I1084" s="246"/>
      <c r="J1084" s="31"/>
    </row>
    <row r="1085" spans="1:10" ht="15">
      <c r="A1085" s="269">
        <v>937</v>
      </c>
      <c r="B1085" s="59" t="s">
        <v>1680</v>
      </c>
      <c r="C1085" s="145" t="s">
        <v>620</v>
      </c>
      <c r="D1085" s="59" t="s">
        <v>1</v>
      </c>
      <c r="E1085" s="109">
        <v>2</v>
      </c>
      <c r="F1085" s="194"/>
      <c r="G1085" s="293">
        <f t="shared" si="51"/>
        <v>0</v>
      </c>
      <c r="I1085" s="246"/>
      <c r="J1085" s="31"/>
    </row>
    <row r="1086" spans="1:10" ht="15">
      <c r="A1086" s="269">
        <v>938</v>
      </c>
      <c r="B1086" s="59" t="s">
        <v>1680</v>
      </c>
      <c r="C1086" s="145" t="s">
        <v>621</v>
      </c>
      <c r="D1086" s="59" t="s">
        <v>1</v>
      </c>
      <c r="E1086" s="109">
        <v>2</v>
      </c>
      <c r="F1086" s="194"/>
      <c r="G1086" s="293">
        <f t="shared" si="51"/>
        <v>0</v>
      </c>
      <c r="I1086" s="246"/>
      <c r="J1086" s="31"/>
    </row>
    <row r="1087" spans="1:10" ht="15" customHeight="1">
      <c r="A1087" s="320" t="s">
        <v>622</v>
      </c>
      <c r="B1087" s="321"/>
      <c r="C1087" s="321"/>
      <c r="D1087" s="321"/>
      <c r="E1087" s="321"/>
      <c r="F1087" s="322"/>
      <c r="G1087" s="169">
        <f>SUM(G1088:G1090)</f>
        <v>0</v>
      </c>
      <c r="I1087" s="246"/>
      <c r="J1087" s="31"/>
    </row>
    <row r="1088" spans="1:10" ht="15">
      <c r="A1088" s="269">
        <v>939</v>
      </c>
      <c r="B1088" s="59" t="s">
        <v>1680</v>
      </c>
      <c r="C1088" s="145" t="s">
        <v>623</v>
      </c>
      <c r="D1088" s="59" t="s">
        <v>463</v>
      </c>
      <c r="E1088" s="109">
        <v>1</v>
      </c>
      <c r="F1088" s="194"/>
      <c r="G1088" s="293">
        <f>E1088*F1088</f>
        <v>0</v>
      </c>
      <c r="I1088" s="246"/>
      <c r="J1088" s="31"/>
    </row>
    <row r="1089" spans="1:10" ht="15">
      <c r="A1089" s="269">
        <v>940</v>
      </c>
      <c r="B1089" s="59" t="s">
        <v>1680</v>
      </c>
      <c r="C1089" s="145" t="s">
        <v>624</v>
      </c>
      <c r="D1089" s="59" t="s">
        <v>463</v>
      </c>
      <c r="E1089" s="109">
        <v>1</v>
      </c>
      <c r="F1089" s="194"/>
      <c r="G1089" s="293">
        <f>E1089*F1089</f>
        <v>0</v>
      </c>
      <c r="I1089" s="246"/>
      <c r="J1089" s="31"/>
    </row>
    <row r="1090" spans="1:10" ht="15">
      <c r="A1090" s="269">
        <v>941</v>
      </c>
      <c r="B1090" s="59" t="s">
        <v>1680</v>
      </c>
      <c r="C1090" s="145" t="s">
        <v>608</v>
      </c>
      <c r="D1090" s="59" t="s">
        <v>1</v>
      </c>
      <c r="E1090" s="109">
        <v>1</v>
      </c>
      <c r="F1090" s="194"/>
      <c r="G1090" s="293">
        <f>E1090*F1090</f>
        <v>0</v>
      </c>
      <c r="I1090" s="246"/>
      <c r="J1090" s="31"/>
    </row>
    <row r="1091" spans="1:10" ht="15" customHeight="1">
      <c r="A1091" s="320" t="s">
        <v>625</v>
      </c>
      <c r="B1091" s="321"/>
      <c r="C1091" s="321"/>
      <c r="D1091" s="321"/>
      <c r="E1091" s="321"/>
      <c r="F1091" s="322"/>
      <c r="G1091" s="169">
        <f>SUM(G1092:G1093)</f>
        <v>0</v>
      </c>
      <c r="I1091" s="246"/>
      <c r="J1091" s="31"/>
    </row>
    <row r="1092" spans="1:10" ht="15">
      <c r="A1092" s="269">
        <v>942</v>
      </c>
      <c r="B1092" s="59" t="s">
        <v>1680</v>
      </c>
      <c r="C1092" s="145" t="s">
        <v>626</v>
      </c>
      <c r="D1092" s="59" t="s">
        <v>463</v>
      </c>
      <c r="E1092" s="109">
        <v>1</v>
      </c>
      <c r="F1092" s="194"/>
      <c r="G1092" s="293">
        <f>E1092*F1092</f>
        <v>0</v>
      </c>
      <c r="I1092" s="246"/>
      <c r="J1092" s="31"/>
    </row>
    <row r="1093" spans="1:10" ht="15">
      <c r="A1093" s="269">
        <v>943</v>
      </c>
      <c r="B1093" s="59" t="s">
        <v>1680</v>
      </c>
      <c r="C1093" s="145" t="s">
        <v>627</v>
      </c>
      <c r="D1093" s="59" t="s">
        <v>463</v>
      </c>
      <c r="E1093" s="109">
        <v>2</v>
      </c>
      <c r="F1093" s="194"/>
      <c r="G1093" s="293">
        <f>E1093*F1093</f>
        <v>0</v>
      </c>
      <c r="I1093" s="246"/>
      <c r="J1093" s="31"/>
    </row>
    <row r="1094" spans="1:10" ht="15" customHeight="1">
      <c r="A1094" s="320" t="s">
        <v>628</v>
      </c>
      <c r="B1094" s="321"/>
      <c r="C1094" s="321"/>
      <c r="D1094" s="321"/>
      <c r="E1094" s="321"/>
      <c r="F1094" s="322"/>
      <c r="G1094" s="169">
        <f>SUM(G1095:G1099)</f>
        <v>0</v>
      </c>
      <c r="I1094" s="246"/>
      <c r="J1094" s="31"/>
    </row>
    <row r="1095" spans="1:10" ht="15">
      <c r="A1095" s="269">
        <v>944</v>
      </c>
      <c r="B1095" s="59" t="s">
        <v>1680</v>
      </c>
      <c r="C1095" s="145" t="s">
        <v>629</v>
      </c>
      <c r="D1095" s="59" t="s">
        <v>1</v>
      </c>
      <c r="E1095" s="109">
        <v>2</v>
      </c>
      <c r="F1095" s="194"/>
      <c r="G1095" s="293">
        <f>E1095*F1095</f>
        <v>0</v>
      </c>
      <c r="I1095" s="246"/>
      <c r="J1095" s="31"/>
    </row>
    <row r="1096" spans="1:10" ht="15">
      <c r="A1096" s="269">
        <v>945</v>
      </c>
      <c r="B1096" s="59" t="s">
        <v>1680</v>
      </c>
      <c r="C1096" s="145" t="s">
        <v>627</v>
      </c>
      <c r="D1096" s="59" t="s">
        <v>463</v>
      </c>
      <c r="E1096" s="109">
        <v>2</v>
      </c>
      <c r="F1096" s="194"/>
      <c r="G1096" s="293">
        <f>E1096*F1096</f>
        <v>0</v>
      </c>
      <c r="I1096" s="246"/>
      <c r="J1096" s="31"/>
    </row>
    <row r="1097" spans="1:10" ht="15">
      <c r="A1097" s="269">
        <v>946</v>
      </c>
      <c r="B1097" s="59" t="s">
        <v>1680</v>
      </c>
      <c r="C1097" s="145" t="s">
        <v>610</v>
      </c>
      <c r="D1097" s="59" t="s">
        <v>463</v>
      </c>
      <c r="E1097" s="109">
        <v>2</v>
      </c>
      <c r="F1097" s="194"/>
      <c r="G1097" s="293">
        <f>E1097*F1097</f>
        <v>0</v>
      </c>
      <c r="I1097" s="246"/>
      <c r="J1097" s="31"/>
    </row>
    <row r="1098" spans="1:10" ht="15">
      <c r="A1098" s="269">
        <v>947</v>
      </c>
      <c r="B1098" s="59" t="s">
        <v>1680</v>
      </c>
      <c r="C1098" s="145" t="s">
        <v>607</v>
      </c>
      <c r="D1098" s="59" t="s">
        <v>463</v>
      </c>
      <c r="E1098" s="109">
        <v>2</v>
      </c>
      <c r="F1098" s="194"/>
      <c r="G1098" s="293">
        <f>E1098*F1098</f>
        <v>0</v>
      </c>
      <c r="I1098" s="246"/>
      <c r="J1098" s="31"/>
    </row>
    <row r="1099" spans="1:10" ht="15">
      <c r="A1099" s="269">
        <v>948</v>
      </c>
      <c r="B1099" s="59" t="s">
        <v>1680</v>
      </c>
      <c r="C1099" s="145" t="s">
        <v>608</v>
      </c>
      <c r="D1099" s="59" t="s">
        <v>1</v>
      </c>
      <c r="E1099" s="109">
        <v>2</v>
      </c>
      <c r="F1099" s="194"/>
      <c r="G1099" s="293">
        <f>E1099*F1099</f>
        <v>0</v>
      </c>
      <c r="I1099" s="246"/>
      <c r="J1099" s="31"/>
    </row>
    <row r="1100" spans="1:10" ht="15" customHeight="1">
      <c r="A1100" s="320" t="s">
        <v>630</v>
      </c>
      <c r="B1100" s="321"/>
      <c r="C1100" s="321"/>
      <c r="D1100" s="321"/>
      <c r="E1100" s="321"/>
      <c r="F1100" s="322"/>
      <c r="G1100" s="169">
        <f>SUM(G1101:G1104)</f>
        <v>0</v>
      </c>
      <c r="I1100" s="246"/>
      <c r="J1100" s="31"/>
    </row>
    <row r="1101" spans="1:10" ht="15">
      <c r="A1101" s="269">
        <v>949</v>
      </c>
      <c r="B1101" s="59" t="s">
        <v>1680</v>
      </c>
      <c r="C1101" s="145" t="s">
        <v>623</v>
      </c>
      <c r="D1101" s="59" t="s">
        <v>463</v>
      </c>
      <c r="E1101" s="109">
        <v>1</v>
      </c>
      <c r="F1101" s="194"/>
      <c r="G1101" s="293">
        <f>E1101*F1101</f>
        <v>0</v>
      </c>
      <c r="I1101" s="246"/>
      <c r="J1101" s="31"/>
    </row>
    <row r="1102" spans="1:10" ht="15">
      <c r="A1102" s="269">
        <v>950</v>
      </c>
      <c r="B1102" s="59" t="s">
        <v>1680</v>
      </c>
      <c r="C1102" s="145" t="s">
        <v>627</v>
      </c>
      <c r="D1102" s="59" t="s">
        <v>463</v>
      </c>
      <c r="E1102" s="109">
        <v>1</v>
      </c>
      <c r="F1102" s="194"/>
      <c r="G1102" s="293">
        <f>E1102*F1102</f>
        <v>0</v>
      </c>
      <c r="I1102" s="246"/>
      <c r="J1102" s="31"/>
    </row>
    <row r="1103" spans="1:10" ht="15">
      <c r="A1103" s="269">
        <v>951</v>
      </c>
      <c r="B1103" s="59" t="s">
        <v>1680</v>
      </c>
      <c r="C1103" s="145" t="s">
        <v>607</v>
      </c>
      <c r="D1103" s="59" t="s">
        <v>463</v>
      </c>
      <c r="E1103" s="109">
        <v>1</v>
      </c>
      <c r="F1103" s="194"/>
      <c r="G1103" s="293">
        <f>E1103*F1103</f>
        <v>0</v>
      </c>
      <c r="I1103" s="246"/>
      <c r="J1103" s="31"/>
    </row>
    <row r="1104" spans="1:10" ht="15">
      <c r="A1104" s="269">
        <v>952</v>
      </c>
      <c r="B1104" s="59" t="s">
        <v>1680</v>
      </c>
      <c r="C1104" s="145" t="s">
        <v>608</v>
      </c>
      <c r="D1104" s="59" t="s">
        <v>1</v>
      </c>
      <c r="E1104" s="109">
        <v>1</v>
      </c>
      <c r="F1104" s="194"/>
      <c r="G1104" s="293">
        <f>E1104*F1104</f>
        <v>0</v>
      </c>
      <c r="I1104" s="246"/>
      <c r="J1104" s="31"/>
    </row>
    <row r="1105" spans="1:10" ht="15" customHeight="1">
      <c r="A1105" s="320" t="s">
        <v>631</v>
      </c>
      <c r="B1105" s="321"/>
      <c r="C1105" s="321"/>
      <c r="D1105" s="321"/>
      <c r="E1105" s="321"/>
      <c r="F1105" s="322"/>
      <c r="G1105" s="169">
        <f>SUM(G1106:G1109)</f>
        <v>0</v>
      </c>
      <c r="I1105" s="246"/>
      <c r="J1105" s="31"/>
    </row>
    <row r="1106" spans="1:10" ht="15">
      <c r="A1106" s="269">
        <v>953</v>
      </c>
      <c r="B1106" s="59" t="s">
        <v>1680</v>
      </c>
      <c r="C1106" s="145" t="s">
        <v>601</v>
      </c>
      <c r="D1106" s="59" t="s">
        <v>193</v>
      </c>
      <c r="E1106" s="109">
        <v>1</v>
      </c>
      <c r="F1106" s="194"/>
      <c r="G1106" s="293">
        <f aca="true" t="shared" si="52" ref="G1106:G1114">E1106*F1106</f>
        <v>0</v>
      </c>
      <c r="I1106" s="246"/>
      <c r="J1106" s="31"/>
    </row>
    <row r="1107" spans="1:10" ht="15">
      <c r="A1107" s="269">
        <v>954</v>
      </c>
      <c r="B1107" s="59" t="s">
        <v>1680</v>
      </c>
      <c r="C1107" s="145" t="s">
        <v>602</v>
      </c>
      <c r="D1107" s="59" t="s">
        <v>463</v>
      </c>
      <c r="E1107" s="109">
        <v>1</v>
      </c>
      <c r="F1107" s="194"/>
      <c r="G1107" s="293">
        <f t="shared" si="52"/>
        <v>0</v>
      </c>
      <c r="I1107" s="246"/>
      <c r="J1107" s="31"/>
    </row>
    <row r="1108" spans="1:10" ht="15">
      <c r="A1108" s="269">
        <v>955</v>
      </c>
      <c r="B1108" s="59" t="s">
        <v>1680</v>
      </c>
      <c r="C1108" s="145" t="s">
        <v>632</v>
      </c>
      <c r="D1108" s="59" t="s">
        <v>463</v>
      </c>
      <c r="E1108" s="109">
        <v>1</v>
      </c>
      <c r="F1108" s="194"/>
      <c r="G1108" s="293">
        <f t="shared" si="52"/>
        <v>0</v>
      </c>
      <c r="I1108" s="246"/>
      <c r="J1108" s="31"/>
    </row>
    <row r="1109" spans="1:10" ht="15">
      <c r="A1109" s="269">
        <v>956</v>
      </c>
      <c r="B1109" s="59" t="s">
        <v>1680</v>
      </c>
      <c r="C1109" s="145" t="s">
        <v>604</v>
      </c>
      <c r="D1109" s="59" t="s">
        <v>1</v>
      </c>
      <c r="E1109" s="109">
        <v>2</v>
      </c>
      <c r="F1109" s="194"/>
      <c r="G1109" s="293">
        <f t="shared" si="52"/>
        <v>0</v>
      </c>
      <c r="I1109" s="246"/>
      <c r="J1109" s="31"/>
    </row>
    <row r="1110" spans="1:10" ht="15" customHeight="1">
      <c r="A1110" s="320" t="s">
        <v>633</v>
      </c>
      <c r="B1110" s="321"/>
      <c r="C1110" s="321"/>
      <c r="D1110" s="321"/>
      <c r="E1110" s="321"/>
      <c r="F1110" s="322"/>
      <c r="G1110" s="169">
        <f>SUM(G1111:G1114)</f>
        <v>0</v>
      </c>
      <c r="I1110" s="246"/>
      <c r="J1110" s="31"/>
    </row>
    <row r="1111" spans="1:10" ht="15">
      <c r="A1111" s="269">
        <v>957</v>
      </c>
      <c r="B1111" s="59" t="s">
        <v>1680</v>
      </c>
      <c r="C1111" s="145" t="s">
        <v>601</v>
      </c>
      <c r="D1111" s="59" t="s">
        <v>193</v>
      </c>
      <c r="E1111" s="109">
        <v>1</v>
      </c>
      <c r="F1111" s="194"/>
      <c r="G1111" s="293">
        <f t="shared" si="52"/>
        <v>0</v>
      </c>
      <c r="I1111" s="246"/>
      <c r="J1111" s="31"/>
    </row>
    <row r="1112" spans="1:10" ht="15">
      <c r="A1112" s="269">
        <v>958</v>
      </c>
      <c r="B1112" s="59" t="s">
        <v>1680</v>
      </c>
      <c r="C1112" s="145" t="s">
        <v>602</v>
      </c>
      <c r="D1112" s="59" t="s">
        <v>463</v>
      </c>
      <c r="E1112" s="109">
        <v>1</v>
      </c>
      <c r="F1112" s="194"/>
      <c r="G1112" s="293">
        <f t="shared" si="52"/>
        <v>0</v>
      </c>
      <c r="I1112" s="246"/>
      <c r="J1112" s="31"/>
    </row>
    <row r="1113" spans="1:10" ht="15">
      <c r="A1113" s="269">
        <v>959</v>
      </c>
      <c r="B1113" s="59" t="s">
        <v>1680</v>
      </c>
      <c r="C1113" s="145" t="s">
        <v>632</v>
      </c>
      <c r="D1113" s="59" t="s">
        <v>463</v>
      </c>
      <c r="E1113" s="109">
        <v>1</v>
      </c>
      <c r="F1113" s="194"/>
      <c r="G1113" s="293">
        <f t="shared" si="52"/>
        <v>0</v>
      </c>
      <c r="I1113" s="246"/>
      <c r="J1113" s="31"/>
    </row>
    <row r="1114" spans="1:10" ht="15">
      <c r="A1114" s="269">
        <v>960</v>
      </c>
      <c r="B1114" s="59" t="s">
        <v>1680</v>
      </c>
      <c r="C1114" s="145" t="s">
        <v>604</v>
      </c>
      <c r="D1114" s="59" t="s">
        <v>1</v>
      </c>
      <c r="E1114" s="109">
        <v>2</v>
      </c>
      <c r="F1114" s="194"/>
      <c r="G1114" s="293">
        <f t="shared" si="52"/>
        <v>0</v>
      </c>
      <c r="I1114" s="246"/>
      <c r="J1114" s="31"/>
    </row>
    <row r="1115" spans="1:10" ht="15" customHeight="1">
      <c r="A1115" s="320" t="s">
        <v>634</v>
      </c>
      <c r="B1115" s="321"/>
      <c r="C1115" s="321"/>
      <c r="D1115" s="321"/>
      <c r="E1115" s="321"/>
      <c r="F1115" s="322"/>
      <c r="G1115" s="169">
        <f>SUM(G1116:G1119)</f>
        <v>0</v>
      </c>
      <c r="I1115" s="246"/>
      <c r="J1115" s="31"/>
    </row>
    <row r="1116" spans="1:10" ht="15">
      <c r="A1116" s="269">
        <v>961</v>
      </c>
      <c r="B1116" s="59" t="s">
        <v>1680</v>
      </c>
      <c r="C1116" s="145" t="s">
        <v>601</v>
      </c>
      <c r="D1116" s="59" t="s">
        <v>193</v>
      </c>
      <c r="E1116" s="109">
        <v>1</v>
      </c>
      <c r="F1116" s="194"/>
      <c r="G1116" s="293">
        <f>E1116*F1116</f>
        <v>0</v>
      </c>
      <c r="I1116" s="246"/>
      <c r="J1116" s="31"/>
    </row>
    <row r="1117" spans="1:10" ht="15">
      <c r="A1117" s="269">
        <v>962</v>
      </c>
      <c r="B1117" s="59" t="s">
        <v>1680</v>
      </c>
      <c r="C1117" s="145" t="s">
        <v>602</v>
      </c>
      <c r="D1117" s="59" t="s">
        <v>463</v>
      </c>
      <c r="E1117" s="109">
        <v>1</v>
      </c>
      <c r="F1117" s="194"/>
      <c r="G1117" s="293">
        <f>E1117*F1117</f>
        <v>0</v>
      </c>
      <c r="I1117" s="246"/>
      <c r="J1117" s="31"/>
    </row>
    <row r="1118" spans="1:10" ht="15">
      <c r="A1118" s="269">
        <v>963</v>
      </c>
      <c r="B1118" s="59" t="s">
        <v>1680</v>
      </c>
      <c r="C1118" s="145" t="s">
        <v>635</v>
      </c>
      <c r="D1118" s="59" t="s">
        <v>463</v>
      </c>
      <c r="E1118" s="109">
        <v>1</v>
      </c>
      <c r="F1118" s="194"/>
      <c r="G1118" s="293">
        <f>E1118*F1118</f>
        <v>0</v>
      </c>
      <c r="I1118" s="246"/>
      <c r="J1118" s="31"/>
    </row>
    <row r="1119" spans="1:10" ht="15">
      <c r="A1119" s="269">
        <v>964</v>
      </c>
      <c r="B1119" s="59" t="s">
        <v>1680</v>
      </c>
      <c r="C1119" s="145" t="s">
        <v>604</v>
      </c>
      <c r="D1119" s="59" t="s">
        <v>1</v>
      </c>
      <c r="E1119" s="109">
        <v>2</v>
      </c>
      <c r="F1119" s="194"/>
      <c r="G1119" s="293">
        <f>E1119*F1119</f>
        <v>0</v>
      </c>
      <c r="I1119" s="246"/>
      <c r="J1119" s="31"/>
    </row>
    <row r="1120" spans="1:10" ht="15" customHeight="1">
      <c r="A1120" s="320" t="s">
        <v>636</v>
      </c>
      <c r="B1120" s="321"/>
      <c r="C1120" s="321"/>
      <c r="D1120" s="321"/>
      <c r="E1120" s="321"/>
      <c r="F1120" s="322"/>
      <c r="G1120" s="169">
        <f>SUM(G1121:G1123)</f>
        <v>0</v>
      </c>
      <c r="I1120" s="246"/>
      <c r="J1120" s="31"/>
    </row>
    <row r="1121" spans="1:10" ht="15">
      <c r="A1121" s="269">
        <v>965</v>
      </c>
      <c r="B1121" s="59" t="s">
        <v>1680</v>
      </c>
      <c r="C1121" s="145" t="s">
        <v>601</v>
      </c>
      <c r="D1121" s="59" t="s">
        <v>193</v>
      </c>
      <c r="E1121" s="109">
        <v>2</v>
      </c>
      <c r="F1121" s="194"/>
      <c r="G1121" s="293">
        <f>E1121*F1121</f>
        <v>0</v>
      </c>
      <c r="I1121" s="246"/>
      <c r="J1121" s="31"/>
    </row>
    <row r="1122" spans="1:10" ht="15">
      <c r="A1122" s="269">
        <v>966</v>
      </c>
      <c r="B1122" s="59" t="s">
        <v>1680</v>
      </c>
      <c r="C1122" s="145" t="s">
        <v>602</v>
      </c>
      <c r="D1122" s="59" t="s">
        <v>463</v>
      </c>
      <c r="E1122" s="109">
        <v>2</v>
      </c>
      <c r="F1122" s="194"/>
      <c r="G1122" s="293">
        <f>E1122*F1122</f>
        <v>0</v>
      </c>
      <c r="I1122" s="246"/>
      <c r="J1122" s="31"/>
    </row>
    <row r="1123" spans="1:10" ht="15">
      <c r="A1123" s="269">
        <v>967</v>
      </c>
      <c r="B1123" s="59" t="s">
        <v>1680</v>
      </c>
      <c r="C1123" s="145" t="s">
        <v>604</v>
      </c>
      <c r="D1123" s="59" t="s">
        <v>1</v>
      </c>
      <c r="E1123" s="109">
        <v>2</v>
      </c>
      <c r="F1123" s="194"/>
      <c r="G1123" s="293">
        <f>E1123*F1123</f>
        <v>0</v>
      </c>
      <c r="I1123" s="246"/>
      <c r="J1123" s="31"/>
    </row>
    <row r="1124" spans="1:10" ht="15" customHeight="1">
      <c r="A1124" s="320" t="s">
        <v>637</v>
      </c>
      <c r="B1124" s="321"/>
      <c r="C1124" s="321"/>
      <c r="D1124" s="321"/>
      <c r="E1124" s="321"/>
      <c r="F1124" s="322"/>
      <c r="G1124" s="169">
        <f>SUM(G1125:G1130)</f>
        <v>0</v>
      </c>
      <c r="I1124" s="246"/>
      <c r="J1124" s="31"/>
    </row>
    <row r="1125" spans="1:10" ht="15">
      <c r="A1125" s="269">
        <v>968</v>
      </c>
      <c r="B1125" s="59" t="s">
        <v>1680</v>
      </c>
      <c r="C1125" s="145" t="s">
        <v>638</v>
      </c>
      <c r="D1125" s="59" t="s">
        <v>193</v>
      </c>
      <c r="E1125" s="109">
        <v>1</v>
      </c>
      <c r="F1125" s="194"/>
      <c r="G1125" s="293">
        <f aca="true" t="shared" si="53" ref="G1125:G1130">E1125*F1125</f>
        <v>0</v>
      </c>
      <c r="I1125" s="246"/>
      <c r="J1125" s="31"/>
    </row>
    <row r="1126" spans="1:10" ht="15">
      <c r="A1126" s="269">
        <v>969</v>
      </c>
      <c r="B1126" s="59" t="s">
        <v>1680</v>
      </c>
      <c r="C1126" s="145" t="s">
        <v>602</v>
      </c>
      <c r="D1126" s="59" t="s">
        <v>463</v>
      </c>
      <c r="E1126" s="109">
        <v>1</v>
      </c>
      <c r="F1126" s="194"/>
      <c r="G1126" s="293">
        <f t="shared" si="53"/>
        <v>0</v>
      </c>
      <c r="I1126" s="246"/>
      <c r="J1126" s="31"/>
    </row>
    <row r="1127" spans="1:10" ht="15">
      <c r="A1127" s="269">
        <v>970</v>
      </c>
      <c r="B1127" s="59" t="s">
        <v>1680</v>
      </c>
      <c r="C1127" s="145" t="s">
        <v>639</v>
      </c>
      <c r="D1127" s="59" t="s">
        <v>463</v>
      </c>
      <c r="E1127" s="109">
        <v>1</v>
      </c>
      <c r="F1127" s="194"/>
      <c r="G1127" s="293">
        <f t="shared" si="53"/>
        <v>0</v>
      </c>
      <c r="I1127" s="246"/>
      <c r="J1127" s="31"/>
    </row>
    <row r="1128" spans="1:10" ht="15">
      <c r="A1128" s="269">
        <v>971</v>
      </c>
      <c r="B1128" s="59" t="s">
        <v>1680</v>
      </c>
      <c r="C1128" s="145" t="s">
        <v>593</v>
      </c>
      <c r="D1128" s="59" t="s">
        <v>463</v>
      </c>
      <c r="E1128" s="109">
        <v>1</v>
      </c>
      <c r="F1128" s="194"/>
      <c r="G1128" s="293">
        <f t="shared" si="53"/>
        <v>0</v>
      </c>
      <c r="I1128" s="246"/>
      <c r="J1128" s="31"/>
    </row>
    <row r="1129" spans="1:10" ht="15">
      <c r="A1129" s="269">
        <v>972</v>
      </c>
      <c r="B1129" s="59" t="s">
        <v>1680</v>
      </c>
      <c r="C1129" s="145" t="s">
        <v>640</v>
      </c>
      <c r="D1129" s="59" t="s">
        <v>193</v>
      </c>
      <c r="E1129" s="109">
        <v>2</v>
      </c>
      <c r="F1129" s="194"/>
      <c r="G1129" s="293">
        <f t="shared" si="53"/>
        <v>0</v>
      </c>
      <c r="I1129" s="246"/>
      <c r="J1129" s="31"/>
    </row>
    <row r="1130" spans="1:10" ht="15">
      <c r="A1130" s="269">
        <v>973</v>
      </c>
      <c r="B1130" s="59" t="s">
        <v>1680</v>
      </c>
      <c r="C1130" s="145" t="s">
        <v>641</v>
      </c>
      <c r="D1130" s="59" t="s">
        <v>1</v>
      </c>
      <c r="E1130" s="109">
        <v>2</v>
      </c>
      <c r="F1130" s="194"/>
      <c r="G1130" s="293">
        <f t="shared" si="53"/>
        <v>0</v>
      </c>
      <c r="I1130" s="246"/>
      <c r="J1130" s="31"/>
    </row>
    <row r="1131" spans="1:9" ht="15" customHeight="1">
      <c r="A1131" s="320" t="s">
        <v>642</v>
      </c>
      <c r="B1131" s="321"/>
      <c r="C1131" s="321"/>
      <c r="D1131" s="321"/>
      <c r="E1131" s="321"/>
      <c r="F1131" s="322"/>
      <c r="G1131" s="169">
        <f>SUM(G1132:G1134)</f>
        <v>0</v>
      </c>
      <c r="I1131" s="246"/>
    </row>
    <row r="1132" spans="1:9" ht="15">
      <c r="A1132" s="269">
        <v>974</v>
      </c>
      <c r="B1132" s="59" t="s">
        <v>1680</v>
      </c>
      <c r="C1132" s="145" t="s">
        <v>601</v>
      </c>
      <c r="D1132" s="59" t="s">
        <v>193</v>
      </c>
      <c r="E1132" s="109">
        <v>1</v>
      </c>
      <c r="F1132" s="194"/>
      <c r="G1132" s="293">
        <f>E1132*F1132</f>
        <v>0</v>
      </c>
      <c r="I1132" s="246"/>
    </row>
    <row r="1133" spans="1:9" ht="15">
      <c r="A1133" s="269">
        <v>975</v>
      </c>
      <c r="B1133" s="59" t="s">
        <v>1680</v>
      </c>
      <c r="C1133" s="145" t="s">
        <v>620</v>
      </c>
      <c r="D1133" s="59" t="s">
        <v>1</v>
      </c>
      <c r="E1133" s="109">
        <v>1</v>
      </c>
      <c r="F1133" s="194"/>
      <c r="G1133" s="293">
        <f>E1133*F1133</f>
        <v>0</v>
      </c>
      <c r="I1133" s="246"/>
    </row>
    <row r="1134" spans="1:9" ht="15">
      <c r="A1134" s="269">
        <v>976</v>
      </c>
      <c r="B1134" s="59" t="s">
        <v>1680</v>
      </c>
      <c r="C1134" s="145" t="s">
        <v>643</v>
      </c>
      <c r="D1134" s="59" t="s">
        <v>463</v>
      </c>
      <c r="E1134" s="109">
        <v>1</v>
      </c>
      <c r="F1134" s="194"/>
      <c r="G1134" s="293">
        <f>E1134*F1134</f>
        <v>0</v>
      </c>
      <c r="I1134" s="246"/>
    </row>
    <row r="1135" spans="1:9" ht="15" customHeight="1">
      <c r="A1135" s="320" t="s">
        <v>644</v>
      </c>
      <c r="B1135" s="321"/>
      <c r="C1135" s="321"/>
      <c r="D1135" s="321"/>
      <c r="E1135" s="321"/>
      <c r="F1135" s="322"/>
      <c r="G1135" s="169">
        <f>SUM(G1136:G1142)</f>
        <v>0</v>
      </c>
      <c r="I1135" s="246"/>
    </row>
    <row r="1136" spans="1:9" ht="15">
      <c r="A1136" s="269">
        <v>977</v>
      </c>
      <c r="B1136" s="59" t="s">
        <v>1680</v>
      </c>
      <c r="C1136" s="145" t="s">
        <v>606</v>
      </c>
      <c r="D1136" s="59" t="s">
        <v>463</v>
      </c>
      <c r="E1136" s="109">
        <v>6</v>
      </c>
      <c r="F1136" s="194"/>
      <c r="G1136" s="293">
        <f aca="true" t="shared" si="54" ref="G1136:G1149">E1136*F1136</f>
        <v>0</v>
      </c>
      <c r="I1136" s="246"/>
    </row>
    <row r="1137" spans="1:9" ht="15">
      <c r="A1137" s="269">
        <v>978</v>
      </c>
      <c r="B1137" s="59" t="s">
        <v>1680</v>
      </c>
      <c r="C1137" s="145" t="s">
        <v>645</v>
      </c>
      <c r="D1137" s="59" t="s">
        <v>463</v>
      </c>
      <c r="E1137" s="109">
        <v>6</v>
      </c>
      <c r="F1137" s="194"/>
      <c r="G1137" s="293">
        <f t="shared" si="54"/>
        <v>0</v>
      </c>
      <c r="I1137" s="246"/>
    </row>
    <row r="1138" spans="1:9" ht="15">
      <c r="A1138" s="269">
        <v>979</v>
      </c>
      <c r="B1138" s="59" t="s">
        <v>1680</v>
      </c>
      <c r="C1138" s="145" t="s">
        <v>646</v>
      </c>
      <c r="D1138" s="59" t="s">
        <v>463</v>
      </c>
      <c r="E1138" s="109">
        <v>6</v>
      </c>
      <c r="F1138" s="194"/>
      <c r="G1138" s="293">
        <f t="shared" si="54"/>
        <v>0</v>
      </c>
      <c r="I1138" s="246"/>
    </row>
    <row r="1139" spans="1:9" ht="15">
      <c r="A1139" s="269">
        <v>980</v>
      </c>
      <c r="B1139" s="59" t="s">
        <v>1680</v>
      </c>
      <c r="C1139" s="145" t="s">
        <v>647</v>
      </c>
      <c r="D1139" s="59" t="s">
        <v>463</v>
      </c>
      <c r="E1139" s="109">
        <v>6</v>
      </c>
      <c r="F1139" s="194"/>
      <c r="G1139" s="293">
        <f t="shared" si="54"/>
        <v>0</v>
      </c>
      <c r="I1139" s="246"/>
    </row>
    <row r="1140" spans="1:9" ht="15">
      <c r="A1140" s="269">
        <v>981</v>
      </c>
      <c r="B1140" s="59" t="s">
        <v>1680</v>
      </c>
      <c r="C1140" s="145" t="s">
        <v>648</v>
      </c>
      <c r="D1140" s="59" t="s">
        <v>193</v>
      </c>
      <c r="E1140" s="109">
        <v>6</v>
      </c>
      <c r="F1140" s="194"/>
      <c r="G1140" s="293">
        <f t="shared" si="54"/>
        <v>0</v>
      </c>
      <c r="I1140" s="246"/>
    </row>
    <row r="1141" spans="1:9" ht="15">
      <c r="A1141" s="269">
        <v>982</v>
      </c>
      <c r="B1141" s="59" t="s">
        <v>1680</v>
      </c>
      <c r="C1141" s="145" t="s">
        <v>649</v>
      </c>
      <c r="D1141" s="59" t="s">
        <v>1</v>
      </c>
      <c r="E1141" s="109">
        <v>6</v>
      </c>
      <c r="F1141" s="194"/>
      <c r="G1141" s="293">
        <f t="shared" si="54"/>
        <v>0</v>
      </c>
      <c r="I1141" s="246"/>
    </row>
    <row r="1142" spans="1:9" ht="15">
      <c r="A1142" s="269">
        <v>983</v>
      </c>
      <c r="B1142" s="59" t="s">
        <v>1680</v>
      </c>
      <c r="C1142" s="145" t="s">
        <v>650</v>
      </c>
      <c r="D1142" s="59" t="s">
        <v>1</v>
      </c>
      <c r="E1142" s="109">
        <v>6</v>
      </c>
      <c r="F1142" s="194"/>
      <c r="G1142" s="293">
        <f t="shared" si="54"/>
        <v>0</v>
      </c>
      <c r="I1142" s="246"/>
    </row>
    <row r="1143" spans="1:9" ht="15" customHeight="1">
      <c r="A1143" s="320" t="s">
        <v>651</v>
      </c>
      <c r="B1143" s="321"/>
      <c r="C1143" s="321"/>
      <c r="D1143" s="321"/>
      <c r="E1143" s="321"/>
      <c r="F1143" s="322"/>
      <c r="G1143" s="169">
        <f>SUM(G1144:G1149)</f>
        <v>0</v>
      </c>
      <c r="I1143" s="246"/>
    </row>
    <row r="1144" spans="1:9" ht="15">
      <c r="A1144" s="269">
        <v>984</v>
      </c>
      <c r="B1144" s="59" t="s">
        <v>1680</v>
      </c>
      <c r="C1144" s="145" t="s">
        <v>652</v>
      </c>
      <c r="D1144" s="59" t="s">
        <v>463</v>
      </c>
      <c r="E1144" s="109">
        <v>1</v>
      </c>
      <c r="F1144" s="194"/>
      <c r="G1144" s="293">
        <f t="shared" si="54"/>
        <v>0</v>
      </c>
      <c r="I1144" s="246"/>
    </row>
    <row r="1145" spans="1:9" ht="15">
      <c r="A1145" s="269">
        <v>985</v>
      </c>
      <c r="B1145" s="59" t="s">
        <v>1680</v>
      </c>
      <c r="C1145" s="145" t="s">
        <v>646</v>
      </c>
      <c r="D1145" s="59" t="s">
        <v>463</v>
      </c>
      <c r="E1145" s="109">
        <v>1</v>
      </c>
      <c r="F1145" s="194"/>
      <c r="G1145" s="293">
        <f t="shared" si="54"/>
        <v>0</v>
      </c>
      <c r="I1145" s="246"/>
    </row>
    <row r="1146" spans="1:9" ht="15">
      <c r="A1146" s="269">
        <v>986</v>
      </c>
      <c r="B1146" s="59" t="s">
        <v>1680</v>
      </c>
      <c r="C1146" s="145" t="s">
        <v>647</v>
      </c>
      <c r="D1146" s="59" t="s">
        <v>463</v>
      </c>
      <c r="E1146" s="109">
        <v>1</v>
      </c>
      <c r="F1146" s="194"/>
      <c r="G1146" s="293">
        <f t="shared" si="54"/>
        <v>0</v>
      </c>
      <c r="I1146" s="246"/>
    </row>
    <row r="1147" spans="1:9" ht="15">
      <c r="A1147" s="269">
        <v>987</v>
      </c>
      <c r="B1147" s="59" t="s">
        <v>1680</v>
      </c>
      <c r="C1147" s="145" t="s">
        <v>648</v>
      </c>
      <c r="D1147" s="59" t="s">
        <v>193</v>
      </c>
      <c r="E1147" s="109">
        <v>1</v>
      </c>
      <c r="F1147" s="194"/>
      <c r="G1147" s="293">
        <f t="shared" si="54"/>
        <v>0</v>
      </c>
      <c r="I1147" s="246"/>
    </row>
    <row r="1148" spans="1:9" ht="15">
      <c r="A1148" s="269">
        <v>988</v>
      </c>
      <c r="B1148" s="59" t="s">
        <v>1680</v>
      </c>
      <c r="C1148" s="145" t="s">
        <v>649</v>
      </c>
      <c r="D1148" s="59" t="s">
        <v>1</v>
      </c>
      <c r="E1148" s="109">
        <v>1</v>
      </c>
      <c r="F1148" s="194"/>
      <c r="G1148" s="293">
        <f t="shared" si="54"/>
        <v>0</v>
      </c>
      <c r="I1148" s="246"/>
    </row>
    <row r="1149" spans="1:9" ht="15">
      <c r="A1149" s="269">
        <v>989</v>
      </c>
      <c r="B1149" s="59" t="s">
        <v>1680</v>
      </c>
      <c r="C1149" s="145" t="s">
        <v>650</v>
      </c>
      <c r="D1149" s="59" t="s">
        <v>1</v>
      </c>
      <c r="E1149" s="109">
        <v>1</v>
      </c>
      <c r="F1149" s="194"/>
      <c r="G1149" s="293">
        <f t="shared" si="54"/>
        <v>0</v>
      </c>
      <c r="I1149" s="246"/>
    </row>
    <row r="1150" spans="1:9" ht="15" customHeight="1">
      <c r="A1150" s="320" t="s">
        <v>653</v>
      </c>
      <c r="B1150" s="321"/>
      <c r="C1150" s="321"/>
      <c r="D1150" s="321"/>
      <c r="E1150" s="321"/>
      <c r="F1150" s="322"/>
      <c r="G1150" s="169">
        <f>SUM(G1151:G1157)</f>
        <v>0</v>
      </c>
      <c r="I1150" s="246"/>
    </row>
    <row r="1151" spans="1:9" ht="15">
      <c r="A1151" s="269">
        <v>990</v>
      </c>
      <c r="B1151" s="59" t="s">
        <v>1680</v>
      </c>
      <c r="C1151" s="145" t="s">
        <v>654</v>
      </c>
      <c r="D1151" s="59" t="s">
        <v>463</v>
      </c>
      <c r="E1151" s="109">
        <v>1</v>
      </c>
      <c r="F1151" s="194"/>
      <c r="G1151" s="293">
        <f aca="true" t="shared" si="55" ref="G1151:G1157">E1151*F1151</f>
        <v>0</v>
      </c>
      <c r="I1151" s="246"/>
    </row>
    <row r="1152" spans="1:9" ht="15">
      <c r="A1152" s="269">
        <v>991</v>
      </c>
      <c r="B1152" s="59" t="s">
        <v>1680</v>
      </c>
      <c r="C1152" s="145" t="s">
        <v>655</v>
      </c>
      <c r="D1152" s="59" t="s">
        <v>463</v>
      </c>
      <c r="E1152" s="109">
        <v>1</v>
      </c>
      <c r="F1152" s="194"/>
      <c r="G1152" s="293">
        <f t="shared" si="55"/>
        <v>0</v>
      </c>
      <c r="I1152" s="246"/>
    </row>
    <row r="1153" spans="1:9" ht="15">
      <c r="A1153" s="269">
        <v>992</v>
      </c>
      <c r="B1153" s="59" t="s">
        <v>1680</v>
      </c>
      <c r="C1153" s="145" t="s">
        <v>646</v>
      </c>
      <c r="D1153" s="59" t="s">
        <v>463</v>
      </c>
      <c r="E1153" s="109">
        <v>1</v>
      </c>
      <c r="F1153" s="194"/>
      <c r="G1153" s="293">
        <f t="shared" si="55"/>
        <v>0</v>
      </c>
      <c r="I1153" s="246"/>
    </row>
    <row r="1154" spans="1:9" ht="15">
      <c r="A1154" s="269">
        <v>993</v>
      </c>
      <c r="B1154" s="59" t="s">
        <v>1680</v>
      </c>
      <c r="C1154" s="145" t="s">
        <v>647</v>
      </c>
      <c r="D1154" s="59" t="s">
        <v>463</v>
      </c>
      <c r="E1154" s="109">
        <v>1</v>
      </c>
      <c r="F1154" s="194"/>
      <c r="G1154" s="293">
        <f t="shared" si="55"/>
        <v>0</v>
      </c>
      <c r="I1154" s="246"/>
    </row>
    <row r="1155" spans="1:9" ht="15">
      <c r="A1155" s="269">
        <v>994</v>
      </c>
      <c r="B1155" s="59" t="s">
        <v>1680</v>
      </c>
      <c r="C1155" s="145" t="s">
        <v>648</v>
      </c>
      <c r="D1155" s="59" t="s">
        <v>193</v>
      </c>
      <c r="E1155" s="109">
        <v>1</v>
      </c>
      <c r="F1155" s="194"/>
      <c r="G1155" s="293">
        <f t="shared" si="55"/>
        <v>0</v>
      </c>
      <c r="I1155" s="246"/>
    </row>
    <row r="1156" spans="1:9" ht="15">
      <c r="A1156" s="269">
        <v>995</v>
      </c>
      <c r="B1156" s="59" t="s">
        <v>1680</v>
      </c>
      <c r="C1156" s="145" t="s">
        <v>649</v>
      </c>
      <c r="D1156" s="59" t="s">
        <v>1</v>
      </c>
      <c r="E1156" s="109">
        <v>1</v>
      </c>
      <c r="F1156" s="194"/>
      <c r="G1156" s="293">
        <f t="shared" si="55"/>
        <v>0</v>
      </c>
      <c r="I1156" s="246"/>
    </row>
    <row r="1157" spans="1:9" ht="15">
      <c r="A1157" s="269">
        <v>996</v>
      </c>
      <c r="B1157" s="59" t="s">
        <v>1680</v>
      </c>
      <c r="C1157" s="145" t="s">
        <v>650</v>
      </c>
      <c r="D1157" s="59" t="s">
        <v>1</v>
      </c>
      <c r="E1157" s="109">
        <v>1</v>
      </c>
      <c r="F1157" s="194"/>
      <c r="G1157" s="293">
        <f t="shared" si="55"/>
        <v>0</v>
      </c>
      <c r="I1157" s="246"/>
    </row>
    <row r="1158" spans="1:9" ht="15" customHeight="1">
      <c r="A1158" s="392" t="s">
        <v>656</v>
      </c>
      <c r="B1158" s="393"/>
      <c r="C1158" s="393"/>
      <c r="D1158" s="393"/>
      <c r="E1158" s="393"/>
      <c r="F1158" s="394"/>
      <c r="G1158" s="170">
        <f>SUM(G1159:G1167)</f>
        <v>0</v>
      </c>
      <c r="I1158" s="246"/>
    </row>
    <row r="1159" spans="1:9" ht="105" customHeight="1">
      <c r="A1159" s="269">
        <v>997</v>
      </c>
      <c r="B1159" s="12" t="s">
        <v>1683</v>
      </c>
      <c r="C1159" s="241" t="s">
        <v>1829</v>
      </c>
      <c r="D1159" s="59" t="s">
        <v>2</v>
      </c>
      <c r="E1159" s="109">
        <v>20.42</v>
      </c>
      <c r="F1159" s="194"/>
      <c r="G1159" s="293">
        <f aca="true" t="shared" si="56" ref="G1159:G1167">E1159*F1159</f>
        <v>0</v>
      </c>
      <c r="I1159" s="246"/>
    </row>
    <row r="1160" spans="1:9" ht="98.25" customHeight="1">
      <c r="A1160" s="269">
        <v>998</v>
      </c>
      <c r="B1160" s="12" t="s">
        <v>1684</v>
      </c>
      <c r="C1160" s="241" t="s">
        <v>1830</v>
      </c>
      <c r="D1160" s="12" t="s">
        <v>2</v>
      </c>
      <c r="E1160" s="101">
        <v>45.82</v>
      </c>
      <c r="F1160" s="197"/>
      <c r="G1160" s="293">
        <f t="shared" si="56"/>
        <v>0</v>
      </c>
      <c r="I1160" s="246"/>
    </row>
    <row r="1161" spans="1:9" ht="102" customHeight="1">
      <c r="A1161" s="269">
        <v>999</v>
      </c>
      <c r="B1161" s="12" t="s">
        <v>1685</v>
      </c>
      <c r="C1161" s="241" t="s">
        <v>1831</v>
      </c>
      <c r="D1161" s="59" t="s">
        <v>2</v>
      </c>
      <c r="E1161" s="109">
        <v>24</v>
      </c>
      <c r="F1161" s="194"/>
      <c r="G1161" s="293">
        <f t="shared" si="56"/>
        <v>0</v>
      </c>
      <c r="I1161" s="246"/>
    </row>
    <row r="1162" spans="1:9" ht="25.5">
      <c r="A1162" s="269">
        <v>1000</v>
      </c>
      <c r="B1162" s="59" t="s">
        <v>1686</v>
      </c>
      <c r="C1162" s="145" t="s">
        <v>1687</v>
      </c>
      <c r="D1162" s="59" t="s">
        <v>657</v>
      </c>
      <c r="E1162" s="109">
        <v>16</v>
      </c>
      <c r="F1162" s="194"/>
      <c r="G1162" s="293">
        <f t="shared" si="56"/>
        <v>0</v>
      </c>
      <c r="I1162" s="246"/>
    </row>
    <row r="1163" spans="1:9" ht="25.5">
      <c r="A1163" s="269">
        <v>1001</v>
      </c>
      <c r="B1163" s="59" t="s">
        <v>1686</v>
      </c>
      <c r="C1163" s="145" t="s">
        <v>1688</v>
      </c>
      <c r="D1163" s="59" t="s">
        <v>657</v>
      </c>
      <c r="E1163" s="109">
        <v>16</v>
      </c>
      <c r="F1163" s="194"/>
      <c r="G1163" s="293">
        <f t="shared" si="56"/>
        <v>0</v>
      </c>
      <c r="I1163" s="246"/>
    </row>
    <row r="1164" spans="1:9" ht="25.5">
      <c r="A1164" s="269">
        <v>1002</v>
      </c>
      <c r="B1164" s="59" t="s">
        <v>1686</v>
      </c>
      <c r="C1164" s="145" t="s">
        <v>1689</v>
      </c>
      <c r="D1164" s="59" t="s">
        <v>657</v>
      </c>
      <c r="E1164" s="109">
        <v>4</v>
      </c>
      <c r="F1164" s="194"/>
      <c r="G1164" s="293">
        <f t="shared" si="56"/>
        <v>0</v>
      </c>
      <c r="I1164" s="246"/>
    </row>
    <row r="1165" spans="1:9" ht="15">
      <c r="A1165" s="269">
        <v>1003</v>
      </c>
      <c r="B1165" s="59" t="s">
        <v>1686</v>
      </c>
      <c r="C1165" s="145" t="s">
        <v>1690</v>
      </c>
      <c r="D1165" s="59" t="s">
        <v>2</v>
      </c>
      <c r="E1165" s="109">
        <v>90.24</v>
      </c>
      <c r="F1165" s="194"/>
      <c r="G1165" s="293">
        <f t="shared" si="56"/>
        <v>0</v>
      </c>
      <c r="I1165" s="246"/>
    </row>
    <row r="1166" spans="1:9" ht="15">
      <c r="A1166" s="269">
        <v>1004</v>
      </c>
      <c r="B1166" s="59" t="s">
        <v>1686</v>
      </c>
      <c r="C1166" s="145" t="s">
        <v>658</v>
      </c>
      <c r="D1166" s="59" t="s">
        <v>2</v>
      </c>
      <c r="E1166" s="109">
        <v>66.24</v>
      </c>
      <c r="F1166" s="194"/>
      <c r="G1166" s="293">
        <f t="shared" si="56"/>
        <v>0</v>
      </c>
      <c r="I1166" s="246"/>
    </row>
    <row r="1167" spans="1:9" ht="15">
      <c r="A1167" s="269">
        <v>1005</v>
      </c>
      <c r="B1167" s="60" t="s">
        <v>1686</v>
      </c>
      <c r="C1167" s="157" t="s">
        <v>1691</v>
      </c>
      <c r="D1167" s="60" t="s">
        <v>2</v>
      </c>
      <c r="E1167" s="110">
        <v>24</v>
      </c>
      <c r="F1167" s="198"/>
      <c r="G1167" s="293">
        <f t="shared" si="56"/>
        <v>0</v>
      </c>
      <c r="I1167" s="246"/>
    </row>
    <row r="1168" spans="1:9" ht="15.75" customHeight="1" thickBot="1">
      <c r="A1168" s="408" t="s">
        <v>3</v>
      </c>
      <c r="B1168" s="409"/>
      <c r="C1168" s="409"/>
      <c r="D1168" s="409"/>
      <c r="E1168" s="409"/>
      <c r="F1168" s="410"/>
      <c r="G1168" s="231">
        <f>G752</f>
        <v>0</v>
      </c>
      <c r="I1168" s="246"/>
    </row>
    <row r="1169" spans="1:11" ht="15.75" thickBot="1">
      <c r="A1169" s="414" t="s">
        <v>1717</v>
      </c>
      <c r="B1169" s="415"/>
      <c r="C1169" s="415"/>
      <c r="D1169" s="415"/>
      <c r="E1169" s="415"/>
      <c r="F1169" s="416"/>
      <c r="G1169" s="220">
        <f>G1170+G1300+G1267</f>
        <v>0</v>
      </c>
      <c r="I1169" s="246"/>
      <c r="J1169" s="31"/>
      <c r="K1169" s="16"/>
    </row>
    <row r="1170" spans="1:11" ht="15">
      <c r="A1170" s="383" t="s">
        <v>1185</v>
      </c>
      <c r="B1170" s="384"/>
      <c r="C1170" s="384"/>
      <c r="D1170" s="384"/>
      <c r="E1170" s="384"/>
      <c r="F1170" s="385"/>
      <c r="G1170" s="71">
        <f>SUM(G1171+G1198+G1228+G1250+G1253)</f>
        <v>0</v>
      </c>
      <c r="I1170" s="246"/>
      <c r="K1170" s="16"/>
    </row>
    <row r="1171" spans="1:11" ht="15">
      <c r="A1171" s="395" t="s">
        <v>1154</v>
      </c>
      <c r="B1171" s="396"/>
      <c r="C1171" s="396"/>
      <c r="D1171" s="396"/>
      <c r="E1171" s="396"/>
      <c r="F1171" s="397"/>
      <c r="G1171" s="214">
        <f>SUM(G1172:G1197)</f>
        <v>0</v>
      </c>
      <c r="I1171" s="246"/>
      <c r="K1171" s="16"/>
    </row>
    <row r="1172" spans="1:9" ht="25.5">
      <c r="A1172" s="269">
        <v>1006</v>
      </c>
      <c r="B1172" s="23" t="s">
        <v>1153</v>
      </c>
      <c r="C1172" s="158" t="s">
        <v>1300</v>
      </c>
      <c r="D1172" s="87" t="s">
        <v>2</v>
      </c>
      <c r="E1172" s="111">
        <v>1.492</v>
      </c>
      <c r="F1172" s="199"/>
      <c r="G1172" s="293">
        <f aca="true" t="shared" si="57" ref="G1172:G1235">E1172*F1172</f>
        <v>0</v>
      </c>
      <c r="I1172" s="246"/>
    </row>
    <row r="1173" spans="1:9" ht="25.5">
      <c r="A1173" s="269">
        <v>1007</v>
      </c>
      <c r="B1173" s="23" t="s">
        <v>1153</v>
      </c>
      <c r="C1173" s="158" t="s">
        <v>1301</v>
      </c>
      <c r="D1173" s="87" t="s">
        <v>2</v>
      </c>
      <c r="E1173" s="111">
        <v>590</v>
      </c>
      <c r="F1173" s="199"/>
      <c r="G1173" s="293">
        <f t="shared" si="57"/>
        <v>0</v>
      </c>
      <c r="I1173" s="246"/>
    </row>
    <row r="1174" spans="1:9" ht="38.25" customHeight="1">
      <c r="A1174" s="269">
        <v>1008</v>
      </c>
      <c r="B1174" s="23" t="s">
        <v>1153</v>
      </c>
      <c r="C1174" s="158" t="s">
        <v>1155</v>
      </c>
      <c r="D1174" s="87" t="s">
        <v>2</v>
      </c>
      <c r="E1174" s="111">
        <v>4</v>
      </c>
      <c r="F1174" s="199"/>
      <c r="G1174" s="293">
        <f t="shared" si="57"/>
        <v>0</v>
      </c>
      <c r="I1174" s="246"/>
    </row>
    <row r="1175" spans="1:9" ht="25.5">
      <c r="A1175" s="269">
        <v>1009</v>
      </c>
      <c r="B1175" s="23" t="s">
        <v>1153</v>
      </c>
      <c r="C1175" s="158" t="s">
        <v>1156</v>
      </c>
      <c r="D1175" s="87" t="s">
        <v>2</v>
      </c>
      <c r="E1175" s="111">
        <v>40</v>
      </c>
      <c r="F1175" s="199"/>
      <c r="G1175" s="293">
        <f t="shared" si="57"/>
        <v>0</v>
      </c>
      <c r="I1175" s="246"/>
    </row>
    <row r="1176" spans="1:9" ht="25.5">
      <c r="A1176" s="269">
        <v>1010</v>
      </c>
      <c r="B1176" s="23" t="s">
        <v>1153</v>
      </c>
      <c r="C1176" s="158" t="s">
        <v>1157</v>
      </c>
      <c r="D1176" s="87" t="s">
        <v>2</v>
      </c>
      <c r="E1176" s="111">
        <v>80</v>
      </c>
      <c r="F1176" s="199"/>
      <c r="G1176" s="293">
        <f t="shared" si="57"/>
        <v>0</v>
      </c>
      <c r="I1176" s="246"/>
    </row>
    <row r="1177" spans="1:9" ht="25.5">
      <c r="A1177" s="269">
        <v>1011</v>
      </c>
      <c r="B1177" s="23" t="s">
        <v>1153</v>
      </c>
      <c r="C1177" s="158" t="s">
        <v>1302</v>
      </c>
      <c r="D1177" s="87" t="s">
        <v>16</v>
      </c>
      <c r="E1177" s="111">
        <v>10</v>
      </c>
      <c r="F1177" s="199"/>
      <c r="G1177" s="293">
        <f t="shared" si="57"/>
        <v>0</v>
      </c>
      <c r="I1177" s="246"/>
    </row>
    <row r="1178" spans="1:9" ht="25.5">
      <c r="A1178" s="269">
        <v>1012</v>
      </c>
      <c r="B1178" s="23" t="s">
        <v>1153</v>
      </c>
      <c r="C1178" s="158" t="s">
        <v>1303</v>
      </c>
      <c r="D1178" s="87" t="s">
        <v>16</v>
      </c>
      <c r="E1178" s="111">
        <v>5</v>
      </c>
      <c r="F1178" s="199"/>
      <c r="G1178" s="293">
        <f t="shared" si="57"/>
        <v>0</v>
      </c>
      <c r="I1178" s="246"/>
    </row>
    <row r="1179" spans="1:9" ht="25.5">
      <c r="A1179" s="269">
        <v>1013</v>
      </c>
      <c r="B1179" s="23" t="s">
        <v>1153</v>
      </c>
      <c r="C1179" s="158" t="s">
        <v>1304</v>
      </c>
      <c r="D1179" s="87" t="s">
        <v>64</v>
      </c>
      <c r="E1179" s="111">
        <v>0.256</v>
      </c>
      <c r="F1179" s="199"/>
      <c r="G1179" s="293">
        <f t="shared" si="57"/>
        <v>0</v>
      </c>
      <c r="I1179" s="246"/>
    </row>
    <row r="1180" spans="1:9" ht="25.5">
      <c r="A1180" s="269">
        <v>1014</v>
      </c>
      <c r="B1180" s="23" t="s">
        <v>1153</v>
      </c>
      <c r="C1180" s="158" t="s">
        <v>1305</v>
      </c>
      <c r="D1180" s="87" t="s">
        <v>64</v>
      </c>
      <c r="E1180" s="111">
        <v>1.434</v>
      </c>
      <c r="F1180" s="199"/>
      <c r="G1180" s="293">
        <f t="shared" si="57"/>
        <v>0</v>
      </c>
      <c r="I1180" s="246"/>
    </row>
    <row r="1181" spans="1:9" ht="25.5">
      <c r="A1181" s="269">
        <v>1015</v>
      </c>
      <c r="B1181" s="23" t="s">
        <v>1153</v>
      </c>
      <c r="C1181" s="158" t="s">
        <v>1306</v>
      </c>
      <c r="D1181" s="87" t="s">
        <v>64</v>
      </c>
      <c r="E1181" s="111">
        <v>1.434</v>
      </c>
      <c r="F1181" s="199"/>
      <c r="G1181" s="293">
        <f t="shared" si="57"/>
        <v>0</v>
      </c>
      <c r="I1181" s="246"/>
    </row>
    <row r="1182" spans="1:9" ht="25.5">
      <c r="A1182" s="269">
        <v>1016</v>
      </c>
      <c r="B1182" s="23" t="s">
        <v>1153</v>
      </c>
      <c r="C1182" s="158" t="s">
        <v>1307</v>
      </c>
      <c r="D1182" s="87" t="s">
        <v>64</v>
      </c>
      <c r="E1182" s="111">
        <v>1.25</v>
      </c>
      <c r="F1182" s="199"/>
      <c r="G1182" s="293">
        <f t="shared" si="57"/>
        <v>0</v>
      </c>
      <c r="I1182" s="246"/>
    </row>
    <row r="1183" spans="1:9" ht="51">
      <c r="A1183" s="269">
        <v>1017</v>
      </c>
      <c r="B1183" s="23" t="s">
        <v>1153</v>
      </c>
      <c r="C1183" s="159" t="s">
        <v>1308</v>
      </c>
      <c r="D1183" s="87" t="s">
        <v>64</v>
      </c>
      <c r="E1183" s="111">
        <v>0.31</v>
      </c>
      <c r="F1183" s="199"/>
      <c r="G1183" s="293">
        <f t="shared" si="57"/>
        <v>0</v>
      </c>
      <c r="I1183" s="246"/>
    </row>
    <row r="1184" spans="1:9" ht="25.5">
      <c r="A1184" s="269">
        <v>1018</v>
      </c>
      <c r="B1184" s="23" t="s">
        <v>1153</v>
      </c>
      <c r="C1184" s="158" t="s">
        <v>1309</v>
      </c>
      <c r="D1184" s="87" t="s">
        <v>64</v>
      </c>
      <c r="E1184" s="111">
        <v>1.43</v>
      </c>
      <c r="F1184" s="199"/>
      <c r="G1184" s="293">
        <f t="shared" si="57"/>
        <v>0</v>
      </c>
      <c r="I1184" s="246"/>
    </row>
    <row r="1185" spans="1:9" ht="15">
      <c r="A1185" s="269">
        <v>1019</v>
      </c>
      <c r="B1185" s="23" t="s">
        <v>1153</v>
      </c>
      <c r="C1185" s="158" t="s">
        <v>1310</v>
      </c>
      <c r="D1185" s="87" t="s">
        <v>16</v>
      </c>
      <c r="E1185" s="111">
        <v>9</v>
      </c>
      <c r="F1185" s="199"/>
      <c r="G1185" s="293">
        <f t="shared" si="57"/>
        <v>0</v>
      </c>
      <c r="I1185" s="246"/>
    </row>
    <row r="1186" spans="1:9" ht="15">
      <c r="A1186" s="269">
        <v>1020</v>
      </c>
      <c r="B1186" s="23" t="s">
        <v>1153</v>
      </c>
      <c r="C1186" s="158" t="s">
        <v>1311</v>
      </c>
      <c r="D1186" s="87" t="s">
        <v>16</v>
      </c>
      <c r="E1186" s="111">
        <v>9</v>
      </c>
      <c r="F1186" s="199"/>
      <c r="G1186" s="293">
        <f t="shared" si="57"/>
        <v>0</v>
      </c>
      <c r="I1186" s="246"/>
    </row>
    <row r="1187" spans="1:9" ht="25.5">
      <c r="A1187" s="269">
        <v>1021</v>
      </c>
      <c r="B1187" s="23" t="s">
        <v>1153</v>
      </c>
      <c r="C1187" s="158" t="s">
        <v>1312</v>
      </c>
      <c r="D1187" s="87" t="s">
        <v>16</v>
      </c>
      <c r="E1187" s="111">
        <v>6</v>
      </c>
      <c r="F1187" s="199"/>
      <c r="G1187" s="293">
        <f t="shared" si="57"/>
        <v>0</v>
      </c>
      <c r="I1187" s="246"/>
    </row>
    <row r="1188" spans="1:9" ht="25.5">
      <c r="A1188" s="269">
        <v>1022</v>
      </c>
      <c r="B1188" s="23" t="s">
        <v>1153</v>
      </c>
      <c r="C1188" s="158" t="s">
        <v>1313</v>
      </c>
      <c r="D1188" s="87" t="s">
        <v>16</v>
      </c>
      <c r="E1188" s="111">
        <v>17</v>
      </c>
      <c r="F1188" s="199"/>
      <c r="G1188" s="293">
        <f t="shared" si="57"/>
        <v>0</v>
      </c>
      <c r="I1188" s="246"/>
    </row>
    <row r="1189" spans="1:9" ht="15">
      <c r="A1189" s="269">
        <v>1023</v>
      </c>
      <c r="B1189" s="23" t="s">
        <v>1153</v>
      </c>
      <c r="C1189" s="158" t="s">
        <v>1314</v>
      </c>
      <c r="D1189" s="87" t="s">
        <v>16</v>
      </c>
      <c r="E1189" s="111">
        <v>6</v>
      </c>
      <c r="F1189" s="199"/>
      <c r="G1189" s="293">
        <f t="shared" si="57"/>
        <v>0</v>
      </c>
      <c r="I1189" s="246"/>
    </row>
    <row r="1190" spans="1:9" ht="15">
      <c r="A1190" s="269">
        <v>1024</v>
      </c>
      <c r="B1190" s="23" t="s">
        <v>1153</v>
      </c>
      <c r="C1190" s="158" t="s">
        <v>1315</v>
      </c>
      <c r="D1190" s="87" t="s">
        <v>16</v>
      </c>
      <c r="E1190" s="111">
        <v>27</v>
      </c>
      <c r="F1190" s="199"/>
      <c r="G1190" s="293">
        <f t="shared" si="57"/>
        <v>0</v>
      </c>
      <c r="I1190" s="246"/>
    </row>
    <row r="1191" spans="1:9" ht="25.5">
      <c r="A1191" s="269">
        <v>1025</v>
      </c>
      <c r="B1191" s="23" t="s">
        <v>1153</v>
      </c>
      <c r="C1191" s="158" t="s">
        <v>1316</v>
      </c>
      <c r="D1191" s="87" t="s">
        <v>16</v>
      </c>
      <c r="E1191" s="111">
        <v>4</v>
      </c>
      <c r="F1191" s="199"/>
      <c r="G1191" s="293">
        <f t="shared" si="57"/>
        <v>0</v>
      </c>
      <c r="I1191" s="246"/>
    </row>
    <row r="1192" spans="1:9" ht="38.25">
      <c r="A1192" s="269">
        <v>1026</v>
      </c>
      <c r="B1192" s="23" t="s">
        <v>1153</v>
      </c>
      <c r="C1192" s="158" t="s">
        <v>1317</v>
      </c>
      <c r="D1192" s="87" t="s">
        <v>16</v>
      </c>
      <c r="E1192" s="111">
        <v>4</v>
      </c>
      <c r="F1192" s="199"/>
      <c r="G1192" s="293">
        <f t="shared" si="57"/>
        <v>0</v>
      </c>
      <c r="I1192" s="246"/>
    </row>
    <row r="1193" spans="1:9" ht="38.25">
      <c r="A1193" s="269">
        <v>1027</v>
      </c>
      <c r="B1193" s="23" t="s">
        <v>1153</v>
      </c>
      <c r="C1193" s="158" t="s">
        <v>1318</v>
      </c>
      <c r="D1193" s="87" t="s">
        <v>16</v>
      </c>
      <c r="E1193" s="111">
        <v>4</v>
      </c>
      <c r="F1193" s="199"/>
      <c r="G1193" s="293">
        <f t="shared" si="57"/>
        <v>0</v>
      </c>
      <c r="I1193" s="246"/>
    </row>
    <row r="1194" spans="1:9" ht="15">
      <c r="A1194" s="269">
        <v>1028</v>
      </c>
      <c r="B1194" s="23" t="s">
        <v>1153</v>
      </c>
      <c r="C1194" s="264" t="s">
        <v>1783</v>
      </c>
      <c r="D1194" s="87" t="s">
        <v>16</v>
      </c>
      <c r="E1194" s="111">
        <v>4</v>
      </c>
      <c r="F1194" s="199"/>
      <c r="G1194" s="293">
        <f t="shared" si="57"/>
        <v>0</v>
      </c>
      <c r="I1194" s="246"/>
    </row>
    <row r="1195" spans="1:9" ht="25.5">
      <c r="A1195" s="269">
        <v>1029</v>
      </c>
      <c r="B1195" s="23" t="s">
        <v>1153</v>
      </c>
      <c r="C1195" s="264" t="s">
        <v>1784</v>
      </c>
      <c r="D1195" s="87" t="s">
        <v>16</v>
      </c>
      <c r="E1195" s="111">
        <v>2</v>
      </c>
      <c r="F1195" s="199"/>
      <c r="G1195" s="293">
        <f t="shared" si="57"/>
        <v>0</v>
      </c>
      <c r="I1195" s="246"/>
    </row>
    <row r="1196" spans="1:9" ht="25.5">
      <c r="A1196" s="269">
        <v>1030</v>
      </c>
      <c r="B1196" s="23" t="s">
        <v>1153</v>
      </c>
      <c r="C1196" s="264" t="s">
        <v>1785</v>
      </c>
      <c r="D1196" s="87" t="s">
        <v>4</v>
      </c>
      <c r="E1196" s="111">
        <v>4</v>
      </c>
      <c r="F1196" s="199"/>
      <c r="G1196" s="293">
        <f t="shared" si="57"/>
        <v>0</v>
      </c>
      <c r="I1196" s="246"/>
    </row>
    <row r="1197" spans="1:9" ht="25.5">
      <c r="A1197" s="269">
        <v>1031</v>
      </c>
      <c r="B1197" s="23" t="s">
        <v>1153</v>
      </c>
      <c r="C1197" s="264" t="s">
        <v>1786</v>
      </c>
      <c r="D1197" s="87" t="s">
        <v>2</v>
      </c>
      <c r="E1197" s="111">
        <v>1560</v>
      </c>
      <c r="F1197" s="199"/>
      <c r="G1197" s="293">
        <f t="shared" si="57"/>
        <v>0</v>
      </c>
      <c r="I1197" s="246"/>
    </row>
    <row r="1198" spans="1:9" ht="15">
      <c r="A1198" s="395" t="s">
        <v>1158</v>
      </c>
      <c r="B1198" s="396"/>
      <c r="C1198" s="396"/>
      <c r="D1198" s="396"/>
      <c r="E1198" s="396"/>
      <c r="F1198" s="397"/>
      <c r="G1198" s="214">
        <f>SUM(G1199:G1227)</f>
        <v>0</v>
      </c>
      <c r="I1198" s="246"/>
    </row>
    <row r="1199" spans="1:10" ht="38.25">
      <c r="A1199" s="269">
        <v>1032</v>
      </c>
      <c r="B1199" s="23" t="s">
        <v>1153</v>
      </c>
      <c r="C1199" s="285" t="s">
        <v>1857</v>
      </c>
      <c r="D1199" s="286" t="s">
        <v>2</v>
      </c>
      <c r="E1199" s="287">
        <v>1560</v>
      </c>
      <c r="F1199" s="288"/>
      <c r="G1199" s="293">
        <f t="shared" si="57"/>
        <v>0</v>
      </c>
      <c r="I1199" s="246"/>
      <c r="J1199" s="31"/>
    </row>
    <row r="1200" spans="1:10" ht="38.25">
      <c r="A1200" s="269">
        <v>1033</v>
      </c>
      <c r="B1200" s="23" t="s">
        <v>1153</v>
      </c>
      <c r="C1200" s="285" t="s">
        <v>1847</v>
      </c>
      <c r="D1200" s="286" t="s">
        <v>2</v>
      </c>
      <c r="E1200" s="287">
        <v>1590</v>
      </c>
      <c r="F1200" s="288"/>
      <c r="G1200" s="293">
        <f t="shared" si="57"/>
        <v>0</v>
      </c>
      <c r="I1200" s="246"/>
      <c r="J1200" s="31"/>
    </row>
    <row r="1201" spans="1:10" ht="15">
      <c r="A1201" s="269">
        <v>1034</v>
      </c>
      <c r="B1201" s="23" t="s">
        <v>1153</v>
      </c>
      <c r="C1201" s="289" t="s">
        <v>1159</v>
      </c>
      <c r="D1201" s="286" t="s">
        <v>16</v>
      </c>
      <c r="E1201" s="287">
        <v>12</v>
      </c>
      <c r="F1201" s="288"/>
      <c r="G1201" s="293">
        <f t="shared" si="57"/>
        <v>0</v>
      </c>
      <c r="I1201" s="246"/>
      <c r="J1201" s="31"/>
    </row>
    <row r="1202" spans="1:9" ht="25.5">
      <c r="A1202" s="269">
        <v>1035</v>
      </c>
      <c r="B1202" s="23" t="s">
        <v>1153</v>
      </c>
      <c r="C1202" s="289" t="s">
        <v>1160</v>
      </c>
      <c r="D1202" s="286" t="s">
        <v>16</v>
      </c>
      <c r="E1202" s="287">
        <v>4</v>
      </c>
      <c r="F1202" s="288"/>
      <c r="G1202" s="293">
        <f t="shared" si="57"/>
        <v>0</v>
      </c>
      <c r="I1202" s="246"/>
    </row>
    <row r="1203" spans="1:10" ht="25.5">
      <c r="A1203" s="269">
        <v>1036</v>
      </c>
      <c r="B1203" s="23" t="s">
        <v>1153</v>
      </c>
      <c r="C1203" s="289" t="s">
        <v>1161</v>
      </c>
      <c r="D1203" s="286" t="s">
        <v>2</v>
      </c>
      <c r="E1203" s="287">
        <v>120</v>
      </c>
      <c r="F1203" s="288"/>
      <c r="G1203" s="293">
        <f t="shared" si="57"/>
        <v>0</v>
      </c>
      <c r="I1203" s="246"/>
      <c r="J1203" s="31"/>
    </row>
    <row r="1204" spans="1:9" ht="15">
      <c r="A1204" s="269">
        <v>1037</v>
      </c>
      <c r="B1204" s="23" t="s">
        <v>1153</v>
      </c>
      <c r="C1204" s="289" t="s">
        <v>1162</v>
      </c>
      <c r="D1204" s="286" t="s">
        <v>16</v>
      </c>
      <c r="E1204" s="287">
        <v>2</v>
      </c>
      <c r="F1204" s="288"/>
      <c r="G1204" s="293">
        <f t="shared" si="57"/>
        <v>0</v>
      </c>
      <c r="I1204" s="246"/>
    </row>
    <row r="1205" spans="1:10" ht="15">
      <c r="A1205" s="269">
        <v>1038</v>
      </c>
      <c r="B1205" s="23" t="s">
        <v>1153</v>
      </c>
      <c r="C1205" s="289" t="s">
        <v>1163</v>
      </c>
      <c r="D1205" s="286" t="s">
        <v>16</v>
      </c>
      <c r="E1205" s="287">
        <v>12</v>
      </c>
      <c r="F1205" s="288"/>
      <c r="G1205" s="293">
        <f t="shared" si="57"/>
        <v>0</v>
      </c>
      <c r="I1205" s="246"/>
      <c r="J1205" s="31"/>
    </row>
    <row r="1206" spans="1:9" ht="15">
      <c r="A1206" s="269">
        <v>1039</v>
      </c>
      <c r="B1206" s="23" t="s">
        <v>1153</v>
      </c>
      <c r="C1206" s="289" t="s">
        <v>1164</v>
      </c>
      <c r="D1206" s="286" t="s">
        <v>2</v>
      </c>
      <c r="E1206" s="287">
        <v>120</v>
      </c>
      <c r="F1206" s="288"/>
      <c r="G1206" s="293">
        <f t="shared" si="57"/>
        <v>0</v>
      </c>
      <c r="I1206" s="246"/>
    </row>
    <row r="1207" spans="1:9" ht="15">
      <c r="A1207" s="269">
        <v>1040</v>
      </c>
      <c r="B1207" s="23" t="s">
        <v>1153</v>
      </c>
      <c r="C1207" s="289" t="s">
        <v>1165</v>
      </c>
      <c r="D1207" s="286" t="s">
        <v>16</v>
      </c>
      <c r="E1207" s="287">
        <v>20</v>
      </c>
      <c r="F1207" s="288"/>
      <c r="G1207" s="293">
        <f t="shared" si="57"/>
        <v>0</v>
      </c>
      <c r="I1207" s="246"/>
    </row>
    <row r="1208" spans="1:9" ht="25.5">
      <c r="A1208" s="269">
        <v>1041</v>
      </c>
      <c r="B1208" s="23" t="s">
        <v>1153</v>
      </c>
      <c r="C1208" s="289" t="s">
        <v>1319</v>
      </c>
      <c r="D1208" s="286" t="s">
        <v>1166</v>
      </c>
      <c r="E1208" s="287">
        <v>10</v>
      </c>
      <c r="F1208" s="288"/>
      <c r="G1208" s="293">
        <f t="shared" si="57"/>
        <v>0</v>
      </c>
      <c r="I1208" s="246"/>
    </row>
    <row r="1209" spans="1:9" ht="38.25">
      <c r="A1209" s="269">
        <v>1042</v>
      </c>
      <c r="B1209" s="23" t="s">
        <v>1153</v>
      </c>
      <c r="C1209" s="285" t="s">
        <v>1848</v>
      </c>
      <c r="D1209" s="286" t="s">
        <v>64</v>
      </c>
      <c r="E1209" s="287">
        <v>1.63</v>
      </c>
      <c r="F1209" s="288"/>
      <c r="G1209" s="293">
        <f t="shared" si="57"/>
        <v>0</v>
      </c>
      <c r="I1209" s="246"/>
    </row>
    <row r="1210" spans="1:9" ht="38.25">
      <c r="A1210" s="269">
        <v>1043</v>
      </c>
      <c r="B1210" s="23" t="s">
        <v>1153</v>
      </c>
      <c r="C1210" s="285" t="s">
        <v>1849</v>
      </c>
      <c r="D1210" s="286" t="s">
        <v>64</v>
      </c>
      <c r="E1210" s="287">
        <v>1.63</v>
      </c>
      <c r="F1210" s="288"/>
      <c r="G1210" s="293">
        <f t="shared" si="57"/>
        <v>0</v>
      </c>
      <c r="I1210" s="246"/>
    </row>
    <row r="1211" spans="1:9" ht="25.5">
      <c r="A1211" s="269">
        <v>1044</v>
      </c>
      <c r="B1211" s="23" t="s">
        <v>1153</v>
      </c>
      <c r="C1211" s="285" t="s">
        <v>1850</v>
      </c>
      <c r="D1211" s="286" t="s">
        <v>64</v>
      </c>
      <c r="E1211" s="287">
        <v>2.04</v>
      </c>
      <c r="F1211" s="288"/>
      <c r="G1211" s="293">
        <f t="shared" si="57"/>
        <v>0</v>
      </c>
      <c r="I1211" s="246"/>
    </row>
    <row r="1212" spans="1:9" ht="15">
      <c r="A1212" s="269">
        <v>1045</v>
      </c>
      <c r="B1212" s="23" t="s">
        <v>1153</v>
      </c>
      <c r="C1212" s="289" t="s">
        <v>1320</v>
      </c>
      <c r="D1212" s="286" t="s">
        <v>16</v>
      </c>
      <c r="E1212" s="287">
        <v>6</v>
      </c>
      <c r="F1212" s="288"/>
      <c r="G1212" s="293">
        <f t="shared" si="57"/>
        <v>0</v>
      </c>
      <c r="I1212" s="246"/>
    </row>
    <row r="1213" spans="1:9" ht="25.5">
      <c r="A1213" s="269">
        <v>1046</v>
      </c>
      <c r="B1213" s="23" t="s">
        <v>1153</v>
      </c>
      <c r="C1213" s="289" t="s">
        <v>1321</v>
      </c>
      <c r="D1213" s="286" t="s">
        <v>1167</v>
      </c>
      <c r="E1213" s="287">
        <v>6</v>
      </c>
      <c r="F1213" s="288"/>
      <c r="G1213" s="293">
        <f t="shared" si="57"/>
        <v>0</v>
      </c>
      <c r="I1213" s="246"/>
    </row>
    <row r="1214" spans="1:9" ht="25.5">
      <c r="A1214" s="269">
        <v>1047</v>
      </c>
      <c r="B1214" s="23" t="s">
        <v>1153</v>
      </c>
      <c r="C1214" s="289" t="s">
        <v>1322</v>
      </c>
      <c r="D1214" s="286" t="s">
        <v>1167</v>
      </c>
      <c r="E1214" s="287">
        <v>128</v>
      </c>
      <c r="F1214" s="288"/>
      <c r="G1214" s="293">
        <f t="shared" si="57"/>
        <v>0</v>
      </c>
      <c r="I1214" s="246"/>
    </row>
    <row r="1215" spans="1:9" ht="25.5">
      <c r="A1215" s="269">
        <v>1048</v>
      </c>
      <c r="B1215" s="23" t="s">
        <v>1153</v>
      </c>
      <c r="C1215" s="289" t="s">
        <v>1323</v>
      </c>
      <c r="D1215" s="286" t="s">
        <v>1167</v>
      </c>
      <c r="E1215" s="287">
        <v>3</v>
      </c>
      <c r="F1215" s="288"/>
      <c r="G1215" s="293">
        <f t="shared" si="57"/>
        <v>0</v>
      </c>
      <c r="I1215" s="246"/>
    </row>
    <row r="1216" spans="1:9" ht="25.5">
      <c r="A1216" s="269">
        <v>1049</v>
      </c>
      <c r="B1216" s="23" t="s">
        <v>1153</v>
      </c>
      <c r="C1216" s="289" t="s">
        <v>1324</v>
      </c>
      <c r="D1216" s="286" t="s">
        <v>1167</v>
      </c>
      <c r="E1216" s="287">
        <v>3</v>
      </c>
      <c r="F1216" s="288"/>
      <c r="G1216" s="293">
        <f t="shared" si="57"/>
        <v>0</v>
      </c>
      <c r="I1216" s="246"/>
    </row>
    <row r="1217" spans="1:9" ht="25.5">
      <c r="A1217" s="269">
        <v>1050</v>
      </c>
      <c r="B1217" s="23" t="s">
        <v>1153</v>
      </c>
      <c r="C1217" s="289" t="s">
        <v>1325</v>
      </c>
      <c r="D1217" s="286" t="s">
        <v>1167</v>
      </c>
      <c r="E1217" s="287">
        <v>3</v>
      </c>
      <c r="F1217" s="288"/>
      <c r="G1217" s="293">
        <f t="shared" si="57"/>
        <v>0</v>
      </c>
      <c r="I1217" s="246"/>
    </row>
    <row r="1218" spans="1:9" ht="25.5">
      <c r="A1218" s="269">
        <v>1051</v>
      </c>
      <c r="B1218" s="23" t="s">
        <v>1153</v>
      </c>
      <c r="C1218" s="289" t="s">
        <v>1326</v>
      </c>
      <c r="D1218" s="286" t="s">
        <v>1167</v>
      </c>
      <c r="E1218" s="287">
        <v>3</v>
      </c>
      <c r="F1218" s="288"/>
      <c r="G1218" s="293">
        <f t="shared" si="57"/>
        <v>0</v>
      </c>
      <c r="I1218" s="246"/>
    </row>
    <row r="1219" spans="1:9" ht="25.5" customHeight="1">
      <c r="A1219" s="269">
        <v>1052</v>
      </c>
      <c r="B1219" s="23" t="s">
        <v>1153</v>
      </c>
      <c r="C1219" s="289" t="s">
        <v>1327</v>
      </c>
      <c r="D1219" s="286" t="s">
        <v>1167</v>
      </c>
      <c r="E1219" s="287">
        <v>3</v>
      </c>
      <c r="F1219" s="288"/>
      <c r="G1219" s="293">
        <f t="shared" si="57"/>
        <v>0</v>
      </c>
      <c r="I1219" s="246"/>
    </row>
    <row r="1220" spans="1:9" ht="25.5">
      <c r="A1220" s="269">
        <v>1053</v>
      </c>
      <c r="B1220" s="23" t="s">
        <v>1153</v>
      </c>
      <c r="C1220" s="289" t="s">
        <v>1328</v>
      </c>
      <c r="D1220" s="286" t="s">
        <v>1167</v>
      </c>
      <c r="E1220" s="287">
        <v>1</v>
      </c>
      <c r="F1220" s="288"/>
      <c r="G1220" s="293">
        <f t="shared" si="57"/>
        <v>0</v>
      </c>
      <c r="I1220" s="246"/>
    </row>
    <row r="1221" spans="1:9" ht="25.5">
      <c r="A1221" s="269">
        <v>1054</v>
      </c>
      <c r="B1221" s="23" t="s">
        <v>1153</v>
      </c>
      <c r="C1221" s="289" t="s">
        <v>1329</v>
      </c>
      <c r="D1221" s="286" t="s">
        <v>16</v>
      </c>
      <c r="E1221" s="287">
        <v>3</v>
      </c>
      <c r="F1221" s="288"/>
      <c r="G1221" s="293">
        <f t="shared" si="57"/>
        <v>0</v>
      </c>
      <c r="I1221" s="246"/>
    </row>
    <row r="1222" spans="1:9" ht="25.5">
      <c r="A1222" s="269">
        <v>1055</v>
      </c>
      <c r="B1222" s="23" t="s">
        <v>1153</v>
      </c>
      <c r="C1222" s="289" t="s">
        <v>1330</v>
      </c>
      <c r="D1222" s="286" t="s">
        <v>16</v>
      </c>
      <c r="E1222" s="287">
        <v>106</v>
      </c>
      <c r="F1222" s="288"/>
      <c r="G1222" s="293">
        <f t="shared" si="57"/>
        <v>0</v>
      </c>
      <c r="I1222" s="246"/>
    </row>
    <row r="1223" spans="1:9" ht="25.5">
      <c r="A1223" s="269">
        <v>1056</v>
      </c>
      <c r="B1223" s="23" t="s">
        <v>1153</v>
      </c>
      <c r="C1223" s="289" t="s">
        <v>1331</v>
      </c>
      <c r="D1223" s="286" t="s">
        <v>1166</v>
      </c>
      <c r="E1223" s="287">
        <v>14</v>
      </c>
      <c r="F1223" s="288"/>
      <c r="G1223" s="293">
        <f t="shared" si="57"/>
        <v>0</v>
      </c>
      <c r="I1223" s="246"/>
    </row>
    <row r="1224" spans="1:9" ht="25.5">
      <c r="A1224" s="269">
        <v>1057</v>
      </c>
      <c r="B1224" s="23" t="s">
        <v>1153</v>
      </c>
      <c r="C1224" s="289" t="s">
        <v>1332</v>
      </c>
      <c r="D1224" s="286" t="s">
        <v>1166</v>
      </c>
      <c r="E1224" s="287">
        <v>117</v>
      </c>
      <c r="F1224" s="288"/>
      <c r="G1224" s="293">
        <f t="shared" si="57"/>
        <v>0</v>
      </c>
      <c r="I1224" s="246"/>
    </row>
    <row r="1225" spans="1:9" ht="25.5">
      <c r="A1225" s="269">
        <v>1058</v>
      </c>
      <c r="B1225" s="23" t="s">
        <v>1153</v>
      </c>
      <c r="C1225" s="289" t="s">
        <v>1333</v>
      </c>
      <c r="D1225" s="286" t="s">
        <v>1166</v>
      </c>
      <c r="E1225" s="287">
        <v>14</v>
      </c>
      <c r="F1225" s="288"/>
      <c r="G1225" s="293">
        <f t="shared" si="57"/>
        <v>0</v>
      </c>
      <c r="I1225" s="246"/>
    </row>
    <row r="1226" spans="1:9" ht="25.5">
      <c r="A1226" s="269">
        <v>1059</v>
      </c>
      <c r="B1226" s="23" t="s">
        <v>1153</v>
      </c>
      <c r="C1226" s="289" t="s">
        <v>1334</v>
      </c>
      <c r="D1226" s="286" t="s">
        <v>1166</v>
      </c>
      <c r="E1226" s="287">
        <v>117</v>
      </c>
      <c r="F1226" s="288"/>
      <c r="G1226" s="293">
        <f t="shared" si="57"/>
        <v>0</v>
      </c>
      <c r="I1226" s="246"/>
    </row>
    <row r="1227" spans="1:9" ht="25.5">
      <c r="A1227" s="269">
        <v>1060</v>
      </c>
      <c r="B1227" s="23" t="s">
        <v>1153</v>
      </c>
      <c r="C1227" s="289" t="s">
        <v>1335</v>
      </c>
      <c r="D1227" s="286" t="s">
        <v>1168</v>
      </c>
      <c r="E1227" s="287">
        <v>10</v>
      </c>
      <c r="F1227" s="288"/>
      <c r="G1227" s="293">
        <f t="shared" si="57"/>
        <v>0</v>
      </c>
      <c r="I1227" s="246"/>
    </row>
    <row r="1228" spans="1:9" ht="15">
      <c r="A1228" s="395" t="s">
        <v>1696</v>
      </c>
      <c r="B1228" s="396"/>
      <c r="C1228" s="396"/>
      <c r="D1228" s="396"/>
      <c r="E1228" s="396"/>
      <c r="F1228" s="397"/>
      <c r="G1228" s="214">
        <f>SUM(G1229:G1249)</f>
        <v>0</v>
      </c>
      <c r="I1228" s="246"/>
    </row>
    <row r="1229" spans="1:9" ht="25.5">
      <c r="A1229" s="269">
        <v>1061</v>
      </c>
      <c r="B1229" s="23" t="s">
        <v>1153</v>
      </c>
      <c r="C1229" s="158" t="s">
        <v>1336</v>
      </c>
      <c r="D1229" s="87" t="s">
        <v>16</v>
      </c>
      <c r="E1229" s="111">
        <v>8</v>
      </c>
      <c r="F1229" s="199"/>
      <c r="G1229" s="293">
        <f t="shared" si="57"/>
        <v>0</v>
      </c>
      <c r="I1229" s="246"/>
    </row>
    <row r="1230" spans="1:9" ht="25.5">
      <c r="A1230" s="269">
        <v>1062</v>
      </c>
      <c r="B1230" s="23" t="s">
        <v>1153</v>
      </c>
      <c r="C1230" s="158" t="s">
        <v>1337</v>
      </c>
      <c r="D1230" s="87" t="s">
        <v>16</v>
      </c>
      <c r="E1230" s="111">
        <v>6</v>
      </c>
      <c r="F1230" s="199"/>
      <c r="G1230" s="293">
        <f t="shared" si="57"/>
        <v>0</v>
      </c>
      <c r="I1230" s="246"/>
    </row>
    <row r="1231" spans="1:9" ht="25.5">
      <c r="A1231" s="269">
        <v>1063</v>
      </c>
      <c r="B1231" s="23" t="s">
        <v>1153</v>
      </c>
      <c r="C1231" s="158" t="s">
        <v>1338</v>
      </c>
      <c r="D1231" s="87" t="s">
        <v>16</v>
      </c>
      <c r="E1231" s="111">
        <v>2</v>
      </c>
      <c r="F1231" s="199"/>
      <c r="G1231" s="293">
        <f t="shared" si="57"/>
        <v>0</v>
      </c>
      <c r="I1231" s="246"/>
    </row>
    <row r="1232" spans="1:9" ht="25.5">
      <c r="A1232" s="269">
        <v>1064</v>
      </c>
      <c r="B1232" s="23" t="s">
        <v>1153</v>
      </c>
      <c r="C1232" s="158" t="s">
        <v>1339</v>
      </c>
      <c r="D1232" s="87" t="s">
        <v>16</v>
      </c>
      <c r="E1232" s="111">
        <v>46</v>
      </c>
      <c r="F1232" s="199"/>
      <c r="G1232" s="293">
        <f t="shared" si="57"/>
        <v>0</v>
      </c>
      <c r="I1232" s="246"/>
    </row>
    <row r="1233" spans="1:9" ht="15">
      <c r="A1233" s="269">
        <v>1065</v>
      </c>
      <c r="B1233" s="23" t="s">
        <v>1153</v>
      </c>
      <c r="C1233" s="158" t="s">
        <v>1340</v>
      </c>
      <c r="D1233" s="87" t="s">
        <v>16</v>
      </c>
      <c r="E1233" s="111">
        <v>1</v>
      </c>
      <c r="F1233" s="199"/>
      <c r="G1233" s="293">
        <f t="shared" si="57"/>
        <v>0</v>
      </c>
      <c r="I1233" s="246"/>
    </row>
    <row r="1234" spans="1:9" ht="25.5">
      <c r="A1234" s="269">
        <v>1066</v>
      </c>
      <c r="B1234" s="23" t="s">
        <v>1153</v>
      </c>
      <c r="C1234" s="158" t="s">
        <v>1341</v>
      </c>
      <c r="D1234" s="87" t="s">
        <v>16</v>
      </c>
      <c r="E1234" s="111">
        <v>10</v>
      </c>
      <c r="F1234" s="199"/>
      <c r="G1234" s="293">
        <f t="shared" si="57"/>
        <v>0</v>
      </c>
      <c r="I1234" s="246"/>
    </row>
    <row r="1235" spans="1:9" ht="25.5">
      <c r="A1235" s="269">
        <v>1067</v>
      </c>
      <c r="B1235" s="23" t="s">
        <v>1153</v>
      </c>
      <c r="C1235" s="158" t="s">
        <v>1342</v>
      </c>
      <c r="D1235" s="87" t="s">
        <v>16</v>
      </c>
      <c r="E1235" s="111">
        <v>10</v>
      </c>
      <c r="F1235" s="199"/>
      <c r="G1235" s="293">
        <f t="shared" si="57"/>
        <v>0</v>
      </c>
      <c r="I1235" s="246"/>
    </row>
    <row r="1236" spans="1:9" ht="25.5" customHeight="1">
      <c r="A1236" s="269">
        <v>1068</v>
      </c>
      <c r="B1236" s="23" t="s">
        <v>1153</v>
      </c>
      <c r="C1236" s="158" t="s">
        <v>1343</v>
      </c>
      <c r="D1236" s="87" t="s">
        <v>16</v>
      </c>
      <c r="E1236" s="111">
        <v>10</v>
      </c>
      <c r="F1236" s="199"/>
      <c r="G1236" s="293">
        <f aca="true" t="shared" si="58" ref="G1236:G1249">E1236*F1236</f>
        <v>0</v>
      </c>
      <c r="I1236" s="246"/>
    </row>
    <row r="1237" spans="1:9" ht="15">
      <c r="A1237" s="269">
        <v>1069</v>
      </c>
      <c r="B1237" s="23" t="s">
        <v>1153</v>
      </c>
      <c r="C1237" s="158" t="s">
        <v>1344</v>
      </c>
      <c r="D1237" s="87" t="s">
        <v>2</v>
      </c>
      <c r="E1237" s="111">
        <v>288</v>
      </c>
      <c r="F1237" s="199"/>
      <c r="G1237" s="293">
        <f t="shared" si="58"/>
        <v>0</v>
      </c>
      <c r="I1237" s="246"/>
    </row>
    <row r="1238" spans="1:9" ht="25.5">
      <c r="A1238" s="269">
        <v>1070</v>
      </c>
      <c r="B1238" s="23" t="s">
        <v>1153</v>
      </c>
      <c r="C1238" s="158" t="s">
        <v>1345</v>
      </c>
      <c r="D1238" s="87" t="s">
        <v>1166</v>
      </c>
      <c r="E1238" s="111">
        <v>10</v>
      </c>
      <c r="F1238" s="199"/>
      <c r="G1238" s="293">
        <f t="shared" si="58"/>
        <v>0</v>
      </c>
      <c r="I1238" s="246"/>
    </row>
    <row r="1239" spans="1:9" ht="25.5">
      <c r="A1239" s="269">
        <v>1071</v>
      </c>
      <c r="B1239" s="23" t="s">
        <v>1153</v>
      </c>
      <c r="C1239" s="158" t="s">
        <v>1346</v>
      </c>
      <c r="D1239" s="87" t="s">
        <v>1166</v>
      </c>
      <c r="E1239" s="111">
        <v>10</v>
      </c>
      <c r="F1239" s="199"/>
      <c r="G1239" s="293">
        <f t="shared" si="58"/>
        <v>0</v>
      </c>
      <c r="I1239" s="246"/>
    </row>
    <row r="1240" spans="1:9" ht="15">
      <c r="A1240" s="269">
        <v>1072</v>
      </c>
      <c r="B1240" s="23" t="s">
        <v>1153</v>
      </c>
      <c r="C1240" s="158" t="s">
        <v>1347</v>
      </c>
      <c r="D1240" s="87" t="s">
        <v>16</v>
      </c>
      <c r="E1240" s="111">
        <v>8</v>
      </c>
      <c r="F1240" s="199"/>
      <c r="G1240" s="293">
        <f t="shared" si="58"/>
        <v>0</v>
      </c>
      <c r="I1240" s="246"/>
    </row>
    <row r="1241" spans="1:9" ht="25.5">
      <c r="A1241" s="269">
        <v>1073</v>
      </c>
      <c r="B1241" s="23" t="s">
        <v>1153</v>
      </c>
      <c r="C1241" s="158" t="s">
        <v>1348</v>
      </c>
      <c r="D1241" s="87" t="s">
        <v>16</v>
      </c>
      <c r="E1241" s="111">
        <v>24</v>
      </c>
      <c r="F1241" s="199"/>
      <c r="G1241" s="293">
        <f t="shared" si="58"/>
        <v>0</v>
      </c>
      <c r="I1241" s="246"/>
    </row>
    <row r="1242" spans="1:9" ht="15">
      <c r="A1242" s="269">
        <v>1074</v>
      </c>
      <c r="B1242" s="23" t="s">
        <v>1153</v>
      </c>
      <c r="C1242" s="158" t="s">
        <v>1349</v>
      </c>
      <c r="D1242" s="87" t="s">
        <v>16</v>
      </c>
      <c r="E1242" s="111">
        <v>10</v>
      </c>
      <c r="F1242" s="199"/>
      <c r="G1242" s="293">
        <f t="shared" si="58"/>
        <v>0</v>
      </c>
      <c r="I1242" s="246"/>
    </row>
    <row r="1243" spans="1:9" ht="15">
      <c r="A1243" s="269">
        <v>1075</v>
      </c>
      <c r="B1243" s="23" t="s">
        <v>1153</v>
      </c>
      <c r="C1243" s="158" t="s">
        <v>1350</v>
      </c>
      <c r="D1243" s="87" t="s">
        <v>16</v>
      </c>
      <c r="E1243" s="111">
        <v>10</v>
      </c>
      <c r="F1243" s="199"/>
      <c r="G1243" s="293">
        <f t="shared" si="58"/>
        <v>0</v>
      </c>
      <c r="I1243" s="246"/>
    </row>
    <row r="1244" spans="1:9" ht="25.5">
      <c r="A1244" s="269">
        <v>1076</v>
      </c>
      <c r="B1244" s="23" t="s">
        <v>1153</v>
      </c>
      <c r="C1244" s="158" t="s">
        <v>1351</v>
      </c>
      <c r="D1244" s="87" t="s">
        <v>1169</v>
      </c>
      <c r="E1244" s="111">
        <v>1</v>
      </c>
      <c r="F1244" s="199"/>
      <c r="G1244" s="293">
        <f t="shared" si="58"/>
        <v>0</v>
      </c>
      <c r="I1244" s="246"/>
    </row>
    <row r="1245" spans="1:9" ht="25.5">
      <c r="A1245" s="269">
        <v>1077</v>
      </c>
      <c r="B1245" s="23" t="s">
        <v>1153</v>
      </c>
      <c r="C1245" s="158" t="s">
        <v>1352</v>
      </c>
      <c r="D1245" s="87" t="s">
        <v>1169</v>
      </c>
      <c r="E1245" s="111">
        <v>1</v>
      </c>
      <c r="F1245" s="199"/>
      <c r="G1245" s="293">
        <f t="shared" si="58"/>
        <v>0</v>
      </c>
      <c r="I1245" s="246"/>
    </row>
    <row r="1246" spans="1:9" ht="25.5">
      <c r="A1246" s="269">
        <v>1078</v>
      </c>
      <c r="B1246" s="23" t="s">
        <v>1153</v>
      </c>
      <c r="C1246" s="158" t="s">
        <v>1353</v>
      </c>
      <c r="D1246" s="87" t="s">
        <v>1169</v>
      </c>
      <c r="E1246" s="111">
        <v>1</v>
      </c>
      <c r="F1246" s="199"/>
      <c r="G1246" s="293">
        <f t="shared" si="58"/>
        <v>0</v>
      </c>
      <c r="I1246" s="246"/>
    </row>
    <row r="1247" spans="1:9" ht="25.5">
      <c r="A1247" s="269">
        <v>1079</v>
      </c>
      <c r="B1247" s="23" t="s">
        <v>1153</v>
      </c>
      <c r="C1247" s="158" t="s">
        <v>1354</v>
      </c>
      <c r="D1247" s="87" t="s">
        <v>1169</v>
      </c>
      <c r="E1247" s="111">
        <v>4</v>
      </c>
      <c r="F1247" s="199"/>
      <c r="G1247" s="293">
        <f t="shared" si="58"/>
        <v>0</v>
      </c>
      <c r="I1247" s="246"/>
    </row>
    <row r="1248" spans="1:9" ht="25.5">
      <c r="A1248" s="269">
        <v>1080</v>
      </c>
      <c r="B1248" s="23" t="s">
        <v>1153</v>
      </c>
      <c r="C1248" s="158" t="s">
        <v>1355</v>
      </c>
      <c r="D1248" s="87" t="s">
        <v>1169</v>
      </c>
      <c r="E1248" s="111">
        <v>6</v>
      </c>
      <c r="F1248" s="199"/>
      <c r="G1248" s="293">
        <f t="shared" si="58"/>
        <v>0</v>
      </c>
      <c r="I1248" s="246"/>
    </row>
    <row r="1249" spans="1:9" ht="15">
      <c r="A1249" s="269">
        <v>1081</v>
      </c>
      <c r="B1249" s="23" t="s">
        <v>1153</v>
      </c>
      <c r="C1249" s="158" t="s">
        <v>1356</v>
      </c>
      <c r="D1249" s="87" t="s">
        <v>580</v>
      </c>
      <c r="E1249" s="111">
        <v>10</v>
      </c>
      <c r="F1249" s="199"/>
      <c r="G1249" s="293">
        <f t="shared" si="58"/>
        <v>0</v>
      </c>
      <c r="I1249" s="246"/>
    </row>
    <row r="1250" spans="1:9" ht="15">
      <c r="A1250" s="395" t="s">
        <v>1851</v>
      </c>
      <c r="B1250" s="396"/>
      <c r="C1250" s="396"/>
      <c r="D1250" s="396"/>
      <c r="E1250" s="396"/>
      <c r="F1250" s="397"/>
      <c r="G1250" s="214">
        <f>G1251+G1252</f>
        <v>0</v>
      </c>
      <c r="I1250" s="246"/>
    </row>
    <row r="1251" spans="1:9" ht="15">
      <c r="A1251" s="269">
        <v>1082</v>
      </c>
      <c r="B1251" s="23" t="s">
        <v>1153</v>
      </c>
      <c r="C1251" s="158" t="s">
        <v>1357</v>
      </c>
      <c r="D1251" s="87" t="s">
        <v>2</v>
      </c>
      <c r="E1251" s="111">
        <v>15</v>
      </c>
      <c r="F1251" s="199"/>
      <c r="G1251" s="293">
        <f>E1251*F1251</f>
        <v>0</v>
      </c>
      <c r="I1251" s="246"/>
    </row>
    <row r="1252" spans="1:9" ht="15">
      <c r="A1252" s="269">
        <v>1083</v>
      </c>
      <c r="B1252" s="23" t="s">
        <v>1153</v>
      </c>
      <c r="C1252" s="158" t="s">
        <v>1358</v>
      </c>
      <c r="D1252" s="87" t="s">
        <v>16</v>
      </c>
      <c r="E1252" s="111">
        <v>6</v>
      </c>
      <c r="F1252" s="199"/>
      <c r="G1252" s="293">
        <f>E1252*F1252</f>
        <v>0</v>
      </c>
      <c r="I1252" s="246"/>
    </row>
    <row r="1253" spans="1:9" ht="15">
      <c r="A1253" s="395" t="s">
        <v>1852</v>
      </c>
      <c r="B1253" s="396"/>
      <c r="C1253" s="396"/>
      <c r="D1253" s="396"/>
      <c r="E1253" s="396"/>
      <c r="F1253" s="397"/>
      <c r="G1253" s="214">
        <f>SUM(G1254:G1265)</f>
        <v>0</v>
      </c>
      <c r="I1253" s="246"/>
    </row>
    <row r="1254" spans="1:9" ht="25.5">
      <c r="A1254" s="269">
        <v>1084</v>
      </c>
      <c r="B1254" s="23" t="s">
        <v>1153</v>
      </c>
      <c r="C1254" s="158" t="s">
        <v>1359</v>
      </c>
      <c r="D1254" s="87" t="s">
        <v>2</v>
      </c>
      <c r="E1254" s="111">
        <v>150</v>
      </c>
      <c r="F1254" s="199"/>
      <c r="G1254" s="293">
        <f aca="true" t="shared" si="59" ref="G1254:G1265">E1254*F1254</f>
        <v>0</v>
      </c>
      <c r="I1254" s="246"/>
    </row>
    <row r="1255" spans="1:9" ht="15">
      <c r="A1255" s="269">
        <v>1085</v>
      </c>
      <c r="B1255" s="23" t="s">
        <v>1153</v>
      </c>
      <c r="C1255" s="158" t="s">
        <v>1360</v>
      </c>
      <c r="D1255" s="87" t="s">
        <v>16</v>
      </c>
      <c r="E1255" s="111">
        <v>2</v>
      </c>
      <c r="F1255" s="199"/>
      <c r="G1255" s="293">
        <f t="shared" si="59"/>
        <v>0</v>
      </c>
      <c r="I1255" s="246"/>
    </row>
    <row r="1256" spans="1:9" ht="15">
      <c r="A1256" s="269">
        <v>1086</v>
      </c>
      <c r="B1256" s="23" t="s">
        <v>1153</v>
      </c>
      <c r="C1256" s="158" t="s">
        <v>1604</v>
      </c>
      <c r="D1256" s="87" t="s">
        <v>16</v>
      </c>
      <c r="E1256" s="111">
        <v>1</v>
      </c>
      <c r="F1256" s="199"/>
      <c r="G1256" s="293">
        <f t="shared" si="59"/>
        <v>0</v>
      </c>
      <c r="I1256" s="246"/>
    </row>
    <row r="1257" spans="1:9" ht="25.5">
      <c r="A1257" s="269">
        <v>1087</v>
      </c>
      <c r="B1257" s="23" t="s">
        <v>1153</v>
      </c>
      <c r="C1257" s="158" t="s">
        <v>1361</v>
      </c>
      <c r="D1257" s="87" t="s">
        <v>16</v>
      </c>
      <c r="E1257" s="111">
        <v>1</v>
      </c>
      <c r="F1257" s="199"/>
      <c r="G1257" s="293">
        <f t="shared" si="59"/>
        <v>0</v>
      </c>
      <c r="I1257" s="246"/>
    </row>
    <row r="1258" spans="1:9" ht="25.5">
      <c r="A1258" s="269">
        <v>1088</v>
      </c>
      <c r="B1258" s="23" t="s">
        <v>1153</v>
      </c>
      <c r="C1258" s="158" t="s">
        <v>1362</v>
      </c>
      <c r="D1258" s="87" t="s">
        <v>16</v>
      </c>
      <c r="E1258" s="111">
        <v>11</v>
      </c>
      <c r="F1258" s="199"/>
      <c r="G1258" s="293">
        <f t="shared" si="59"/>
        <v>0</v>
      </c>
      <c r="I1258" s="246"/>
    </row>
    <row r="1259" spans="1:9" ht="25.5">
      <c r="A1259" s="269">
        <v>1089</v>
      </c>
      <c r="B1259" s="23" t="s">
        <v>1153</v>
      </c>
      <c r="C1259" s="158" t="s">
        <v>1363</v>
      </c>
      <c r="D1259" s="87" t="s">
        <v>1166</v>
      </c>
      <c r="E1259" s="111">
        <v>1</v>
      </c>
      <c r="F1259" s="199"/>
      <c r="G1259" s="293">
        <f t="shared" si="59"/>
        <v>0</v>
      </c>
      <c r="I1259" s="246"/>
    </row>
    <row r="1260" spans="1:9" ht="25.5">
      <c r="A1260" s="269">
        <v>1090</v>
      </c>
      <c r="B1260" s="23" t="s">
        <v>1153</v>
      </c>
      <c r="C1260" s="158" t="s">
        <v>1364</v>
      </c>
      <c r="D1260" s="87" t="s">
        <v>1166</v>
      </c>
      <c r="E1260" s="111">
        <v>11</v>
      </c>
      <c r="F1260" s="199"/>
      <c r="G1260" s="293">
        <f t="shared" si="59"/>
        <v>0</v>
      </c>
      <c r="I1260" s="246"/>
    </row>
    <row r="1261" spans="1:9" ht="25.5">
      <c r="A1261" s="269">
        <v>1091</v>
      </c>
      <c r="B1261" s="23" t="s">
        <v>1153</v>
      </c>
      <c r="C1261" s="158" t="s">
        <v>1365</v>
      </c>
      <c r="D1261" s="87" t="s">
        <v>16</v>
      </c>
      <c r="E1261" s="111">
        <v>1</v>
      </c>
      <c r="F1261" s="199"/>
      <c r="G1261" s="293">
        <f t="shared" si="59"/>
        <v>0</v>
      </c>
      <c r="I1261" s="246"/>
    </row>
    <row r="1262" spans="1:9" ht="25.5">
      <c r="A1262" s="269">
        <v>1092</v>
      </c>
      <c r="B1262" s="23" t="s">
        <v>1153</v>
      </c>
      <c r="C1262" s="158" t="s">
        <v>1366</v>
      </c>
      <c r="D1262" s="87" t="s">
        <v>16</v>
      </c>
      <c r="E1262" s="111">
        <v>23</v>
      </c>
      <c r="F1262" s="199"/>
      <c r="G1262" s="293">
        <f t="shared" si="59"/>
        <v>0</v>
      </c>
      <c r="I1262" s="246"/>
    </row>
    <row r="1263" spans="1:9" ht="15">
      <c r="A1263" s="269">
        <v>1093</v>
      </c>
      <c r="B1263" s="23" t="s">
        <v>1153</v>
      </c>
      <c r="C1263" s="158" t="s">
        <v>1367</v>
      </c>
      <c r="D1263" s="87" t="s">
        <v>2</v>
      </c>
      <c r="E1263" s="111">
        <v>70</v>
      </c>
      <c r="F1263" s="199"/>
      <c r="G1263" s="293">
        <f t="shared" si="59"/>
        <v>0</v>
      </c>
      <c r="I1263" s="246"/>
    </row>
    <row r="1264" spans="1:9" ht="25.5">
      <c r="A1264" s="269">
        <v>1094</v>
      </c>
      <c r="B1264" s="23" t="s">
        <v>1153</v>
      </c>
      <c r="C1264" s="158" t="s">
        <v>1368</v>
      </c>
      <c r="D1264" s="87" t="s">
        <v>16</v>
      </c>
      <c r="E1264" s="111">
        <v>1</v>
      </c>
      <c r="F1264" s="199"/>
      <c r="G1264" s="293">
        <f t="shared" si="59"/>
        <v>0</v>
      </c>
      <c r="I1264" s="246"/>
    </row>
    <row r="1265" spans="1:9" ht="25.5">
      <c r="A1265" s="269">
        <v>1095</v>
      </c>
      <c r="B1265" s="23" t="s">
        <v>1153</v>
      </c>
      <c r="C1265" s="158" t="s">
        <v>1369</v>
      </c>
      <c r="D1265" s="87" t="s">
        <v>1169</v>
      </c>
      <c r="E1265" s="111">
        <v>1</v>
      </c>
      <c r="F1265" s="199"/>
      <c r="G1265" s="293">
        <f t="shared" si="59"/>
        <v>0</v>
      </c>
      <c r="I1265" s="246"/>
    </row>
    <row r="1266" spans="1:9" ht="15" customHeight="1">
      <c r="A1266" s="386" t="s">
        <v>1426</v>
      </c>
      <c r="B1266" s="387"/>
      <c r="C1266" s="387"/>
      <c r="D1266" s="387"/>
      <c r="E1266" s="387"/>
      <c r="F1266" s="388"/>
      <c r="G1266" s="226">
        <f>G1170</f>
        <v>0</v>
      </c>
      <c r="I1266" s="246"/>
    </row>
    <row r="1267" spans="1:9" ht="15">
      <c r="A1267" s="374" t="s">
        <v>1712</v>
      </c>
      <c r="B1267" s="375"/>
      <c r="C1267" s="375"/>
      <c r="D1267" s="375"/>
      <c r="E1267" s="375"/>
      <c r="F1267" s="376"/>
      <c r="G1267" s="168">
        <f>SUM(G1269:G1278,G1280:G1298)</f>
        <v>0</v>
      </c>
      <c r="I1267" s="246"/>
    </row>
    <row r="1268" spans="1:9" ht="15">
      <c r="A1268" s="405" t="s">
        <v>1693</v>
      </c>
      <c r="B1268" s="406"/>
      <c r="C1268" s="406"/>
      <c r="D1268" s="406"/>
      <c r="E1268" s="406"/>
      <c r="F1268" s="407"/>
      <c r="G1268" s="228">
        <f>SUM(G1269:G1278)</f>
        <v>0</v>
      </c>
      <c r="I1268" s="246"/>
    </row>
    <row r="1269" spans="1:9" ht="25.5">
      <c r="A1269" s="282">
        <v>1096</v>
      </c>
      <c r="B1269" s="23" t="s">
        <v>1153</v>
      </c>
      <c r="C1269" s="280" t="s">
        <v>1858</v>
      </c>
      <c r="D1269" s="88" t="s">
        <v>2</v>
      </c>
      <c r="E1269" s="112">
        <v>1750</v>
      </c>
      <c r="F1269" s="283"/>
      <c r="G1269" s="293">
        <f aca="true" t="shared" si="60" ref="G1269:G1278">E1269*F1269</f>
        <v>0</v>
      </c>
      <c r="I1269" s="246"/>
    </row>
    <row r="1270" spans="1:9" ht="25.5">
      <c r="A1270" s="269">
        <v>1097</v>
      </c>
      <c r="B1270" s="279" t="s">
        <v>1153</v>
      </c>
      <c r="C1270" s="280" t="s">
        <v>1854</v>
      </c>
      <c r="D1270" s="281" t="s">
        <v>64</v>
      </c>
      <c r="E1270" s="112">
        <v>0.88</v>
      </c>
      <c r="F1270" s="283"/>
      <c r="G1270" s="293">
        <f t="shared" si="60"/>
        <v>0</v>
      </c>
      <c r="I1270" s="246"/>
    </row>
    <row r="1271" spans="1:9" ht="15">
      <c r="A1271" s="282">
        <v>1098</v>
      </c>
      <c r="B1271" s="23" t="s">
        <v>1153</v>
      </c>
      <c r="C1271" s="280" t="s">
        <v>1832</v>
      </c>
      <c r="D1271" s="88" t="s">
        <v>16</v>
      </c>
      <c r="E1271" s="112" t="s">
        <v>783</v>
      </c>
      <c r="F1271" s="283"/>
      <c r="G1271" s="293">
        <f t="shared" si="60"/>
        <v>0</v>
      </c>
      <c r="I1271" s="246"/>
    </row>
    <row r="1272" spans="1:9" ht="15">
      <c r="A1272" s="269">
        <v>1099</v>
      </c>
      <c r="B1272" s="23" t="s">
        <v>1153</v>
      </c>
      <c r="C1272" s="280" t="s">
        <v>1833</v>
      </c>
      <c r="D1272" s="88" t="s">
        <v>16</v>
      </c>
      <c r="E1272" s="112" t="s">
        <v>837</v>
      </c>
      <c r="F1272" s="283"/>
      <c r="G1272" s="293">
        <f t="shared" si="60"/>
        <v>0</v>
      </c>
      <c r="I1272" s="246"/>
    </row>
    <row r="1273" spans="1:9" ht="25.5">
      <c r="A1273" s="282">
        <v>1100</v>
      </c>
      <c r="B1273" s="23" t="s">
        <v>1153</v>
      </c>
      <c r="C1273" s="280" t="s">
        <v>1834</v>
      </c>
      <c r="D1273" s="88" t="s">
        <v>1167</v>
      </c>
      <c r="E1273" s="112" t="s">
        <v>848</v>
      </c>
      <c r="F1273" s="283"/>
      <c r="G1273" s="293">
        <f t="shared" si="60"/>
        <v>0</v>
      </c>
      <c r="I1273" s="246"/>
    </row>
    <row r="1274" spans="1:9" ht="25.5">
      <c r="A1274" s="269">
        <v>1101</v>
      </c>
      <c r="B1274" s="23" t="s">
        <v>1153</v>
      </c>
      <c r="C1274" s="280" t="s">
        <v>1835</v>
      </c>
      <c r="D1274" s="88" t="s">
        <v>1167</v>
      </c>
      <c r="E1274" s="112" t="s">
        <v>1694</v>
      </c>
      <c r="F1274" s="283"/>
      <c r="G1274" s="293">
        <f t="shared" si="60"/>
        <v>0</v>
      </c>
      <c r="I1274" s="246"/>
    </row>
    <row r="1275" spans="1:9" ht="15">
      <c r="A1275" s="282">
        <v>1102</v>
      </c>
      <c r="B1275" s="23" t="s">
        <v>1153</v>
      </c>
      <c r="C1275" s="280" t="s">
        <v>1836</v>
      </c>
      <c r="D1275" s="88" t="s">
        <v>1166</v>
      </c>
      <c r="E1275" s="112" t="s">
        <v>835</v>
      </c>
      <c r="F1275" s="283"/>
      <c r="G1275" s="293">
        <f t="shared" si="60"/>
        <v>0</v>
      </c>
      <c r="I1275" s="246"/>
    </row>
    <row r="1276" spans="1:9" ht="25.5">
      <c r="A1276" s="269">
        <v>1103</v>
      </c>
      <c r="B1276" s="23" t="s">
        <v>1153</v>
      </c>
      <c r="C1276" s="280" t="s">
        <v>1837</v>
      </c>
      <c r="D1276" s="88" t="s">
        <v>1166</v>
      </c>
      <c r="E1276" s="112" t="s">
        <v>1695</v>
      </c>
      <c r="F1276" s="283"/>
      <c r="G1276" s="293">
        <f t="shared" si="60"/>
        <v>0</v>
      </c>
      <c r="I1276" s="246"/>
    </row>
    <row r="1277" spans="1:9" ht="25.5">
      <c r="A1277" s="282">
        <v>1104</v>
      </c>
      <c r="B1277" s="23" t="s">
        <v>1153</v>
      </c>
      <c r="C1277" s="280" t="s">
        <v>1838</v>
      </c>
      <c r="D1277" s="88" t="s">
        <v>1166</v>
      </c>
      <c r="E1277" s="112" t="s">
        <v>835</v>
      </c>
      <c r="F1277" s="283"/>
      <c r="G1277" s="293">
        <f t="shared" si="60"/>
        <v>0</v>
      </c>
      <c r="I1277" s="246"/>
    </row>
    <row r="1278" spans="1:9" ht="25.5">
      <c r="A1278" s="269">
        <v>1105</v>
      </c>
      <c r="B1278" s="23" t="s">
        <v>1153</v>
      </c>
      <c r="C1278" s="280" t="s">
        <v>1839</v>
      </c>
      <c r="D1278" s="88" t="s">
        <v>1166</v>
      </c>
      <c r="E1278" s="112" t="s">
        <v>1695</v>
      </c>
      <c r="F1278" s="283"/>
      <c r="G1278" s="293">
        <f t="shared" si="60"/>
        <v>0</v>
      </c>
      <c r="I1278" s="246"/>
    </row>
    <row r="1279" spans="1:9" ht="15">
      <c r="A1279" s="405" t="s">
        <v>1853</v>
      </c>
      <c r="B1279" s="406"/>
      <c r="C1279" s="406"/>
      <c r="D1279" s="406"/>
      <c r="E1279" s="406"/>
      <c r="F1279" s="407"/>
      <c r="G1279" s="229">
        <f>SUM(G1280:G1298)</f>
        <v>0</v>
      </c>
      <c r="I1279" s="246"/>
    </row>
    <row r="1280" spans="1:9" ht="25.5">
      <c r="A1280" s="269">
        <v>1106</v>
      </c>
      <c r="B1280" s="23" t="s">
        <v>1153</v>
      </c>
      <c r="C1280" s="280" t="s">
        <v>1843</v>
      </c>
      <c r="D1280" s="88" t="s">
        <v>16</v>
      </c>
      <c r="E1280" s="112" t="s">
        <v>800</v>
      </c>
      <c r="F1280" s="283"/>
      <c r="G1280" s="293">
        <f aca="true" t="shared" si="61" ref="G1280:G1298">E1280*F1280</f>
        <v>0</v>
      </c>
      <c r="I1280" s="246"/>
    </row>
    <row r="1281" spans="1:9" ht="25.5">
      <c r="A1281" s="269">
        <v>1107</v>
      </c>
      <c r="B1281" s="23" t="s">
        <v>1153</v>
      </c>
      <c r="C1281" s="160" t="s">
        <v>1697</v>
      </c>
      <c r="D1281" s="88" t="s">
        <v>2</v>
      </c>
      <c r="E1281" s="112" t="s">
        <v>1698</v>
      </c>
      <c r="F1281" s="283"/>
      <c r="G1281" s="293">
        <f t="shared" si="61"/>
        <v>0</v>
      </c>
      <c r="I1281" s="246"/>
    </row>
    <row r="1282" spans="1:9" ht="25.5">
      <c r="A1282" s="269">
        <v>1108</v>
      </c>
      <c r="B1282" s="23" t="s">
        <v>1153</v>
      </c>
      <c r="C1282" s="160" t="s">
        <v>1699</v>
      </c>
      <c r="D1282" s="88" t="s">
        <v>16</v>
      </c>
      <c r="E1282" s="112" t="s">
        <v>773</v>
      </c>
      <c r="F1282" s="283"/>
      <c r="G1282" s="293">
        <f t="shared" si="61"/>
        <v>0</v>
      </c>
      <c r="I1282" s="246"/>
    </row>
    <row r="1283" spans="1:9" ht="25.5">
      <c r="A1283" s="269">
        <v>1109</v>
      </c>
      <c r="B1283" s="23" t="s">
        <v>1153</v>
      </c>
      <c r="C1283" s="160" t="s">
        <v>1700</v>
      </c>
      <c r="D1283" s="88" t="s">
        <v>16</v>
      </c>
      <c r="E1283" s="112" t="s">
        <v>1701</v>
      </c>
      <c r="F1283" s="283"/>
      <c r="G1283" s="293">
        <f t="shared" si="61"/>
        <v>0</v>
      </c>
      <c r="I1283" s="246"/>
    </row>
    <row r="1284" spans="1:9" ht="25.5">
      <c r="A1284" s="269">
        <v>1110</v>
      </c>
      <c r="B1284" s="23" t="s">
        <v>1153</v>
      </c>
      <c r="C1284" s="160" t="s">
        <v>1702</v>
      </c>
      <c r="D1284" s="88" t="s">
        <v>16</v>
      </c>
      <c r="E1284" s="112" t="s">
        <v>835</v>
      </c>
      <c r="F1284" s="283"/>
      <c r="G1284" s="293">
        <f t="shared" si="61"/>
        <v>0</v>
      </c>
      <c r="I1284" s="246"/>
    </row>
    <row r="1285" spans="1:9" ht="25.5">
      <c r="A1285" s="269">
        <v>1111</v>
      </c>
      <c r="B1285" s="23" t="s">
        <v>1153</v>
      </c>
      <c r="C1285" s="160" t="s">
        <v>1703</v>
      </c>
      <c r="D1285" s="88" t="s">
        <v>16</v>
      </c>
      <c r="E1285" s="112" t="s">
        <v>835</v>
      </c>
      <c r="F1285" s="283"/>
      <c r="G1285" s="293">
        <f t="shared" si="61"/>
        <v>0</v>
      </c>
      <c r="I1285" s="246"/>
    </row>
    <row r="1286" spans="1:9" ht="25.5" customHeight="1">
      <c r="A1286" s="269">
        <v>1112</v>
      </c>
      <c r="B1286" s="23" t="s">
        <v>1153</v>
      </c>
      <c r="C1286" s="160" t="s">
        <v>1704</v>
      </c>
      <c r="D1286" s="88" t="s">
        <v>16</v>
      </c>
      <c r="E1286" s="112" t="s">
        <v>835</v>
      </c>
      <c r="F1286" s="283"/>
      <c r="G1286" s="293">
        <f t="shared" si="61"/>
        <v>0</v>
      </c>
      <c r="I1286" s="246"/>
    </row>
    <row r="1287" spans="1:9" ht="25.5">
      <c r="A1287" s="269">
        <v>1113</v>
      </c>
      <c r="B1287" s="23" t="s">
        <v>1153</v>
      </c>
      <c r="C1287" s="160" t="s">
        <v>1705</v>
      </c>
      <c r="D1287" s="88" t="s">
        <v>16</v>
      </c>
      <c r="E1287" s="112" t="s">
        <v>835</v>
      </c>
      <c r="F1287" s="283"/>
      <c r="G1287" s="293">
        <f t="shared" si="61"/>
        <v>0</v>
      </c>
      <c r="I1287" s="246"/>
    </row>
    <row r="1288" spans="1:9" ht="25.5">
      <c r="A1288" s="269">
        <v>1114</v>
      </c>
      <c r="B1288" s="23" t="s">
        <v>1153</v>
      </c>
      <c r="C1288" s="160" t="s">
        <v>1706</v>
      </c>
      <c r="D1288" s="88" t="s">
        <v>1166</v>
      </c>
      <c r="E1288" s="112" t="s">
        <v>835</v>
      </c>
      <c r="F1288" s="283"/>
      <c r="G1288" s="293">
        <f t="shared" si="61"/>
        <v>0</v>
      </c>
      <c r="I1288" s="246"/>
    </row>
    <row r="1289" spans="1:9" ht="25.5">
      <c r="A1289" s="269">
        <v>1115</v>
      </c>
      <c r="B1289" s="23" t="s">
        <v>1153</v>
      </c>
      <c r="C1289" s="160" t="s">
        <v>1707</v>
      </c>
      <c r="D1289" s="88" t="s">
        <v>1166</v>
      </c>
      <c r="E1289" s="112" t="s">
        <v>835</v>
      </c>
      <c r="F1289" s="283"/>
      <c r="G1289" s="293">
        <f t="shared" si="61"/>
        <v>0</v>
      </c>
      <c r="I1289" s="246"/>
    </row>
    <row r="1290" spans="1:9" ht="15">
      <c r="A1290" s="269">
        <v>1116</v>
      </c>
      <c r="B1290" s="23" t="s">
        <v>1153</v>
      </c>
      <c r="C1290" s="160" t="s">
        <v>1708</v>
      </c>
      <c r="D1290" s="88" t="s">
        <v>16</v>
      </c>
      <c r="E1290" s="112" t="s">
        <v>835</v>
      </c>
      <c r="F1290" s="283"/>
      <c r="G1290" s="293">
        <f t="shared" si="61"/>
        <v>0</v>
      </c>
      <c r="I1290" s="246"/>
    </row>
    <row r="1291" spans="1:9" ht="25.5">
      <c r="A1291" s="269">
        <v>1117</v>
      </c>
      <c r="B1291" s="23" t="s">
        <v>1153</v>
      </c>
      <c r="C1291" s="160" t="s">
        <v>1709</v>
      </c>
      <c r="D1291" s="88" t="s">
        <v>16</v>
      </c>
      <c r="E1291" s="112" t="s">
        <v>830</v>
      </c>
      <c r="F1291" s="283"/>
      <c r="G1291" s="293">
        <f t="shared" si="61"/>
        <v>0</v>
      </c>
      <c r="I1291" s="246"/>
    </row>
    <row r="1292" spans="1:9" ht="15">
      <c r="A1292" s="269">
        <v>1118</v>
      </c>
      <c r="B1292" s="23" t="s">
        <v>1153</v>
      </c>
      <c r="C1292" s="160" t="s">
        <v>1710</v>
      </c>
      <c r="D1292" s="88" t="s">
        <v>16</v>
      </c>
      <c r="E1292" s="112" t="s">
        <v>835</v>
      </c>
      <c r="F1292" s="283"/>
      <c r="G1292" s="293">
        <f t="shared" si="61"/>
        <v>0</v>
      </c>
      <c r="I1292" s="246"/>
    </row>
    <row r="1293" spans="1:9" ht="15">
      <c r="A1293" s="269">
        <v>1119</v>
      </c>
      <c r="B1293" s="23" t="s">
        <v>1153</v>
      </c>
      <c r="C1293" s="160" t="s">
        <v>1711</v>
      </c>
      <c r="D1293" s="88" t="s">
        <v>16</v>
      </c>
      <c r="E1293" s="112" t="s">
        <v>835</v>
      </c>
      <c r="F1293" s="283"/>
      <c r="G1293" s="293">
        <f t="shared" si="61"/>
        <v>0</v>
      </c>
      <c r="I1293" s="246"/>
    </row>
    <row r="1294" spans="1:9" ht="25.5">
      <c r="A1294" s="269">
        <v>1120</v>
      </c>
      <c r="B1294" s="23" t="s">
        <v>1153</v>
      </c>
      <c r="C1294" s="280" t="s">
        <v>1840</v>
      </c>
      <c r="D1294" s="88" t="s">
        <v>1169</v>
      </c>
      <c r="E1294" s="112">
        <v>1</v>
      </c>
      <c r="F1294" s="283"/>
      <c r="G1294" s="293">
        <f t="shared" si="61"/>
        <v>0</v>
      </c>
      <c r="I1294" s="246"/>
    </row>
    <row r="1295" spans="1:9" ht="25.5">
      <c r="A1295" s="269">
        <v>1121</v>
      </c>
      <c r="B1295" s="23" t="s">
        <v>1153</v>
      </c>
      <c r="C1295" s="280" t="s">
        <v>1841</v>
      </c>
      <c r="D1295" s="88" t="s">
        <v>1169</v>
      </c>
      <c r="E1295" s="112">
        <v>7</v>
      </c>
      <c r="F1295" s="283"/>
      <c r="G1295" s="293">
        <f t="shared" si="61"/>
        <v>0</v>
      </c>
      <c r="I1295" s="246"/>
    </row>
    <row r="1296" spans="1:9" ht="25.5">
      <c r="A1296" s="269">
        <v>1122</v>
      </c>
      <c r="B1296" s="23" t="s">
        <v>1153</v>
      </c>
      <c r="C1296" s="280" t="s">
        <v>1842</v>
      </c>
      <c r="D1296" s="88" t="s">
        <v>1169</v>
      </c>
      <c r="E1296" s="112" t="s">
        <v>835</v>
      </c>
      <c r="F1296" s="283"/>
      <c r="G1296" s="293">
        <f t="shared" si="61"/>
        <v>0</v>
      </c>
      <c r="I1296" s="246"/>
    </row>
    <row r="1297" spans="1:9" ht="25.5">
      <c r="A1297" s="269">
        <v>1123</v>
      </c>
      <c r="B1297" s="23" t="s">
        <v>1153</v>
      </c>
      <c r="C1297" s="280" t="s">
        <v>1844</v>
      </c>
      <c r="D1297" s="88" t="s">
        <v>1169</v>
      </c>
      <c r="E1297" s="112">
        <v>5</v>
      </c>
      <c r="F1297" s="283"/>
      <c r="G1297" s="293">
        <f t="shared" si="61"/>
        <v>0</v>
      </c>
      <c r="I1297" s="246"/>
    </row>
    <row r="1298" spans="1:9" ht="15">
      <c r="A1298" s="269">
        <v>1124</v>
      </c>
      <c r="B1298" s="23" t="s">
        <v>1153</v>
      </c>
      <c r="C1298" s="280" t="s">
        <v>1845</v>
      </c>
      <c r="D1298" s="88" t="s">
        <v>580</v>
      </c>
      <c r="E1298" s="112" t="s">
        <v>835</v>
      </c>
      <c r="F1298" s="283"/>
      <c r="G1298" s="293">
        <f t="shared" si="61"/>
        <v>0</v>
      </c>
      <c r="I1298" s="246"/>
    </row>
    <row r="1299" spans="1:9" ht="15" customHeight="1">
      <c r="A1299" s="386" t="s">
        <v>1713</v>
      </c>
      <c r="B1299" s="387"/>
      <c r="C1299" s="387"/>
      <c r="D1299" s="387"/>
      <c r="E1299" s="387"/>
      <c r="F1299" s="388"/>
      <c r="G1299" s="232">
        <f>G1267</f>
        <v>0</v>
      </c>
      <c r="I1299" s="246"/>
    </row>
    <row r="1300" spans="1:9" ht="15">
      <c r="A1300" s="402" t="s">
        <v>1181</v>
      </c>
      <c r="B1300" s="403"/>
      <c r="C1300" s="403"/>
      <c r="D1300" s="403"/>
      <c r="E1300" s="403"/>
      <c r="F1300" s="404"/>
      <c r="G1300" s="72">
        <f>G1301+G1342+G1364+G1371+G1375</f>
        <v>0</v>
      </c>
      <c r="I1300" s="246"/>
    </row>
    <row r="1301" spans="1:9" ht="15">
      <c r="A1301" s="374" t="s">
        <v>1170</v>
      </c>
      <c r="B1301" s="375"/>
      <c r="C1301" s="375"/>
      <c r="D1301" s="375"/>
      <c r="E1301" s="375"/>
      <c r="F1301" s="376"/>
      <c r="G1301" s="73">
        <f>G1302+G1314+G1324+G1337</f>
        <v>0</v>
      </c>
      <c r="I1301" s="246"/>
    </row>
    <row r="1302" spans="1:9" ht="15">
      <c r="A1302" s="362" t="s">
        <v>1171</v>
      </c>
      <c r="B1302" s="363"/>
      <c r="C1302" s="363"/>
      <c r="D1302" s="363"/>
      <c r="E1302" s="363"/>
      <c r="F1302" s="364"/>
      <c r="G1302" s="74">
        <f>SUM(G1303:G1313)</f>
        <v>0</v>
      </c>
      <c r="I1302" s="246"/>
    </row>
    <row r="1303" spans="1:9" ht="25.5">
      <c r="A1303" s="269">
        <v>1125</v>
      </c>
      <c r="B1303" s="23" t="s">
        <v>1153</v>
      </c>
      <c r="C1303" s="77" t="s">
        <v>1370</v>
      </c>
      <c r="D1303" s="23" t="s">
        <v>2</v>
      </c>
      <c r="E1303" s="113">
        <v>7</v>
      </c>
      <c r="F1303" s="200"/>
      <c r="G1303" s="293">
        <f aca="true" t="shared" si="62" ref="G1303:G1336">E1303*F1303</f>
        <v>0</v>
      </c>
      <c r="I1303" s="246"/>
    </row>
    <row r="1304" spans="1:9" ht="25.5">
      <c r="A1304" s="269">
        <v>1126</v>
      </c>
      <c r="B1304" s="23" t="s">
        <v>1153</v>
      </c>
      <c r="C1304" s="77" t="s">
        <v>1371</v>
      </c>
      <c r="D1304" s="23" t="s">
        <v>2</v>
      </c>
      <c r="E1304" s="113">
        <v>135</v>
      </c>
      <c r="F1304" s="200"/>
      <c r="G1304" s="293">
        <f t="shared" si="62"/>
        <v>0</v>
      </c>
      <c r="I1304" s="246"/>
    </row>
    <row r="1305" spans="1:9" ht="38.25">
      <c r="A1305" s="269">
        <v>1127</v>
      </c>
      <c r="B1305" s="23" t="s">
        <v>1153</v>
      </c>
      <c r="C1305" s="77" t="s">
        <v>1372</v>
      </c>
      <c r="D1305" s="23" t="s">
        <v>2</v>
      </c>
      <c r="E1305" s="113">
        <v>135</v>
      </c>
      <c r="F1305" s="200"/>
      <c r="G1305" s="293">
        <f t="shared" si="62"/>
        <v>0</v>
      </c>
      <c r="I1305" s="246"/>
    </row>
    <row r="1306" spans="1:9" ht="38.25">
      <c r="A1306" s="269">
        <v>1128</v>
      </c>
      <c r="B1306" s="23" t="s">
        <v>1153</v>
      </c>
      <c r="C1306" s="77" t="s">
        <v>1373</v>
      </c>
      <c r="D1306" s="23" t="s">
        <v>2</v>
      </c>
      <c r="E1306" s="113">
        <v>20</v>
      </c>
      <c r="F1306" s="200"/>
      <c r="G1306" s="293">
        <f t="shared" si="62"/>
        <v>0</v>
      </c>
      <c r="I1306" s="246"/>
    </row>
    <row r="1307" spans="1:9" ht="25.5">
      <c r="A1307" s="269">
        <v>1129</v>
      </c>
      <c r="B1307" s="23" t="s">
        <v>1153</v>
      </c>
      <c r="C1307" s="77" t="s">
        <v>1374</v>
      </c>
      <c r="D1307" s="23" t="s">
        <v>2</v>
      </c>
      <c r="E1307" s="113">
        <v>160</v>
      </c>
      <c r="F1307" s="200"/>
      <c r="G1307" s="293">
        <f t="shared" si="62"/>
        <v>0</v>
      </c>
      <c r="I1307" s="246"/>
    </row>
    <row r="1308" spans="1:9" ht="15">
      <c r="A1308" s="269">
        <v>1130</v>
      </c>
      <c r="B1308" s="23" t="s">
        <v>1153</v>
      </c>
      <c r="C1308" s="77" t="s">
        <v>1375</v>
      </c>
      <c r="D1308" s="23" t="s">
        <v>1</v>
      </c>
      <c r="E1308" s="113">
        <v>3</v>
      </c>
      <c r="F1308" s="200"/>
      <c r="G1308" s="293">
        <f t="shared" si="62"/>
        <v>0</v>
      </c>
      <c r="I1308" s="246"/>
    </row>
    <row r="1309" spans="1:9" ht="15">
      <c r="A1309" s="269">
        <v>1131</v>
      </c>
      <c r="B1309" s="23" t="s">
        <v>1153</v>
      </c>
      <c r="C1309" s="77" t="s">
        <v>1376</v>
      </c>
      <c r="D1309" s="23" t="s">
        <v>2</v>
      </c>
      <c r="E1309" s="113">
        <v>45</v>
      </c>
      <c r="F1309" s="200"/>
      <c r="G1309" s="293">
        <f t="shared" si="62"/>
        <v>0</v>
      </c>
      <c r="I1309" s="246"/>
    </row>
    <row r="1310" spans="1:9" ht="15">
      <c r="A1310" s="269">
        <v>1132</v>
      </c>
      <c r="B1310" s="23" t="s">
        <v>1153</v>
      </c>
      <c r="C1310" s="248" t="s">
        <v>1779</v>
      </c>
      <c r="D1310" s="23" t="s">
        <v>2</v>
      </c>
      <c r="E1310" s="113">
        <v>43</v>
      </c>
      <c r="F1310" s="200"/>
      <c r="G1310" s="293">
        <f t="shared" si="62"/>
        <v>0</v>
      </c>
      <c r="I1310" s="246"/>
    </row>
    <row r="1311" spans="1:9" ht="15">
      <c r="A1311" s="269">
        <v>1133</v>
      </c>
      <c r="B1311" s="23" t="s">
        <v>1153</v>
      </c>
      <c r="C1311" s="77" t="s">
        <v>1377</v>
      </c>
      <c r="D1311" s="23" t="s">
        <v>1</v>
      </c>
      <c r="E1311" s="113">
        <v>6</v>
      </c>
      <c r="F1311" s="200"/>
      <c r="G1311" s="293">
        <f t="shared" si="62"/>
        <v>0</v>
      </c>
      <c r="I1311" s="246"/>
    </row>
    <row r="1312" spans="1:9" ht="15">
      <c r="A1312" s="269">
        <v>1134</v>
      </c>
      <c r="B1312" s="23" t="s">
        <v>1153</v>
      </c>
      <c r="C1312" s="77" t="s">
        <v>1378</v>
      </c>
      <c r="D1312" s="23" t="s">
        <v>1</v>
      </c>
      <c r="E1312" s="113">
        <v>8</v>
      </c>
      <c r="F1312" s="200"/>
      <c r="G1312" s="293">
        <f t="shared" si="62"/>
        <v>0</v>
      </c>
      <c r="I1312" s="246"/>
    </row>
    <row r="1313" spans="1:9" ht="15">
      <c r="A1313" s="269">
        <v>1135</v>
      </c>
      <c r="B1313" s="23" t="s">
        <v>1153</v>
      </c>
      <c r="C1313" s="248" t="s">
        <v>1780</v>
      </c>
      <c r="D1313" s="23" t="s">
        <v>2</v>
      </c>
      <c r="E1313" s="113">
        <v>258</v>
      </c>
      <c r="F1313" s="200"/>
      <c r="G1313" s="293">
        <f t="shared" si="62"/>
        <v>0</v>
      </c>
      <c r="I1313" s="246"/>
    </row>
    <row r="1314" spans="1:9" ht="15">
      <c r="A1314" s="362" t="s">
        <v>1425</v>
      </c>
      <c r="B1314" s="363"/>
      <c r="C1314" s="363"/>
      <c r="D1314" s="363"/>
      <c r="E1314" s="363"/>
      <c r="F1314" s="364"/>
      <c r="G1314" s="74">
        <f>SUM(G1316:G1323)</f>
        <v>0</v>
      </c>
      <c r="I1314" s="246"/>
    </row>
    <row r="1315" spans="1:9" ht="25.5">
      <c r="A1315" s="269">
        <v>1136</v>
      </c>
      <c r="B1315" s="23" t="s">
        <v>1153</v>
      </c>
      <c r="C1315" s="248" t="s">
        <v>1855</v>
      </c>
      <c r="D1315" s="23" t="s">
        <v>64</v>
      </c>
      <c r="E1315" s="113">
        <v>0.11</v>
      </c>
      <c r="F1315" s="200"/>
      <c r="G1315" s="293">
        <f t="shared" si="62"/>
        <v>0</v>
      </c>
      <c r="I1315" s="246"/>
    </row>
    <row r="1316" spans="1:9" ht="25.5">
      <c r="A1316" s="269">
        <v>1137</v>
      </c>
      <c r="B1316" s="23" t="s">
        <v>1153</v>
      </c>
      <c r="C1316" s="77" t="s">
        <v>1379</v>
      </c>
      <c r="D1316" s="23" t="s">
        <v>2</v>
      </c>
      <c r="E1316" s="113">
        <v>10</v>
      </c>
      <c r="F1316" s="200"/>
      <c r="G1316" s="293">
        <f t="shared" si="62"/>
        <v>0</v>
      </c>
      <c r="I1316" s="246"/>
    </row>
    <row r="1317" spans="1:9" ht="25.5">
      <c r="A1317" s="269">
        <v>1138</v>
      </c>
      <c r="B1317" s="23" t="s">
        <v>1153</v>
      </c>
      <c r="C1317" s="77" t="s">
        <v>1380</v>
      </c>
      <c r="D1317" s="23" t="s">
        <v>2</v>
      </c>
      <c r="E1317" s="113">
        <v>30</v>
      </c>
      <c r="F1317" s="200"/>
      <c r="G1317" s="293">
        <f t="shared" si="62"/>
        <v>0</v>
      </c>
      <c r="I1317" s="246"/>
    </row>
    <row r="1318" spans="1:9" ht="25.5">
      <c r="A1318" s="269">
        <v>1139</v>
      </c>
      <c r="B1318" s="23" t="s">
        <v>1153</v>
      </c>
      <c r="C1318" s="248" t="s">
        <v>1776</v>
      </c>
      <c r="D1318" s="23" t="s">
        <v>2</v>
      </c>
      <c r="E1318" s="113">
        <v>51</v>
      </c>
      <c r="F1318" s="200"/>
      <c r="G1318" s="293">
        <f t="shared" si="62"/>
        <v>0</v>
      </c>
      <c r="I1318" s="246"/>
    </row>
    <row r="1319" spans="1:9" ht="25.5">
      <c r="A1319" s="269">
        <v>1140</v>
      </c>
      <c r="B1319" s="23" t="s">
        <v>1153</v>
      </c>
      <c r="C1319" s="77" t="s">
        <v>1381</v>
      </c>
      <c r="D1319" s="23" t="s">
        <v>1167</v>
      </c>
      <c r="E1319" s="113">
        <v>2</v>
      </c>
      <c r="F1319" s="200"/>
      <c r="G1319" s="293">
        <f t="shared" si="62"/>
        <v>0</v>
      </c>
      <c r="I1319" s="246"/>
    </row>
    <row r="1320" spans="1:9" ht="25.5">
      <c r="A1320" s="269">
        <v>1141</v>
      </c>
      <c r="B1320" s="23" t="s">
        <v>1153</v>
      </c>
      <c r="C1320" s="77" t="s">
        <v>1382</v>
      </c>
      <c r="D1320" s="23" t="s">
        <v>1167</v>
      </c>
      <c r="E1320" s="113">
        <v>2</v>
      </c>
      <c r="F1320" s="200"/>
      <c r="G1320" s="293">
        <f t="shared" si="62"/>
        <v>0</v>
      </c>
      <c r="I1320" s="246"/>
    </row>
    <row r="1321" spans="1:9" ht="15">
      <c r="A1321" s="269">
        <v>1142</v>
      </c>
      <c r="B1321" s="23" t="s">
        <v>1153</v>
      </c>
      <c r="C1321" s="77" t="s">
        <v>1383</v>
      </c>
      <c r="D1321" s="23" t="s">
        <v>1166</v>
      </c>
      <c r="E1321" s="113">
        <v>1</v>
      </c>
      <c r="F1321" s="200"/>
      <c r="G1321" s="293">
        <f t="shared" si="62"/>
        <v>0</v>
      </c>
      <c r="I1321" s="246"/>
    </row>
    <row r="1322" spans="1:9" ht="15">
      <c r="A1322" s="269">
        <v>1143</v>
      </c>
      <c r="B1322" s="23" t="s">
        <v>1153</v>
      </c>
      <c r="C1322" s="77" t="s">
        <v>1384</v>
      </c>
      <c r="D1322" s="23" t="s">
        <v>1166</v>
      </c>
      <c r="E1322" s="113">
        <v>1</v>
      </c>
      <c r="F1322" s="200"/>
      <c r="G1322" s="293">
        <f t="shared" si="62"/>
        <v>0</v>
      </c>
      <c r="I1322" s="246"/>
    </row>
    <row r="1323" spans="1:9" ht="15">
      <c r="A1323" s="269">
        <v>1144</v>
      </c>
      <c r="B1323" s="23" t="s">
        <v>1153</v>
      </c>
      <c r="C1323" s="77" t="s">
        <v>1385</v>
      </c>
      <c r="D1323" s="23" t="s">
        <v>1166</v>
      </c>
      <c r="E1323" s="113">
        <v>1</v>
      </c>
      <c r="F1323" s="200"/>
      <c r="G1323" s="293">
        <f t="shared" si="62"/>
        <v>0</v>
      </c>
      <c r="I1323" s="246"/>
    </row>
    <row r="1324" spans="1:9" ht="15">
      <c r="A1324" s="362" t="s">
        <v>1856</v>
      </c>
      <c r="B1324" s="363"/>
      <c r="C1324" s="363"/>
      <c r="D1324" s="363"/>
      <c r="E1324" s="363"/>
      <c r="F1324" s="364"/>
      <c r="G1324" s="74">
        <f>SUM(G1325:G1336)</f>
        <v>0</v>
      </c>
      <c r="I1324" s="246"/>
    </row>
    <row r="1325" spans="1:9" ht="15">
      <c r="A1325" s="269">
        <v>1145</v>
      </c>
      <c r="B1325" s="23" t="s">
        <v>1153</v>
      </c>
      <c r="C1325" s="161" t="s">
        <v>1386</v>
      </c>
      <c r="D1325" s="23" t="s">
        <v>1</v>
      </c>
      <c r="E1325" s="113">
        <v>1</v>
      </c>
      <c r="F1325" s="200"/>
      <c r="G1325" s="293">
        <f t="shared" si="62"/>
        <v>0</v>
      </c>
      <c r="I1325" s="246"/>
    </row>
    <row r="1326" spans="1:9" ht="25.5">
      <c r="A1326" s="269">
        <v>1146</v>
      </c>
      <c r="B1326" s="23" t="s">
        <v>1153</v>
      </c>
      <c r="C1326" s="161" t="s">
        <v>1387</v>
      </c>
      <c r="D1326" s="23" t="s">
        <v>2</v>
      </c>
      <c r="E1326" s="113">
        <v>43</v>
      </c>
      <c r="F1326" s="200"/>
      <c r="G1326" s="293">
        <f t="shared" si="62"/>
        <v>0</v>
      </c>
      <c r="I1326" s="246"/>
    </row>
    <row r="1327" spans="1:9" ht="25.5">
      <c r="A1327" s="269">
        <v>1147</v>
      </c>
      <c r="B1327" s="23" t="s">
        <v>1153</v>
      </c>
      <c r="C1327" s="161" t="s">
        <v>1388</v>
      </c>
      <c r="D1327" s="23" t="s">
        <v>2</v>
      </c>
      <c r="E1327" s="113">
        <v>36</v>
      </c>
      <c r="F1327" s="200"/>
      <c r="G1327" s="293">
        <f t="shared" si="62"/>
        <v>0</v>
      </c>
      <c r="I1327" s="246"/>
    </row>
    <row r="1328" spans="1:9" ht="25.5">
      <c r="A1328" s="269">
        <v>1148</v>
      </c>
      <c r="B1328" s="23" t="s">
        <v>1153</v>
      </c>
      <c r="C1328" s="161" t="s">
        <v>1389</v>
      </c>
      <c r="D1328" s="23" t="s">
        <v>2</v>
      </c>
      <c r="E1328" s="113">
        <v>36</v>
      </c>
      <c r="F1328" s="200"/>
      <c r="G1328" s="293">
        <f t="shared" si="62"/>
        <v>0</v>
      </c>
      <c r="I1328" s="246"/>
    </row>
    <row r="1329" spans="1:9" ht="25.5">
      <c r="A1329" s="269">
        <v>1149</v>
      </c>
      <c r="B1329" s="23" t="s">
        <v>1153</v>
      </c>
      <c r="C1329" s="161" t="s">
        <v>1390</v>
      </c>
      <c r="D1329" s="23" t="s">
        <v>2</v>
      </c>
      <c r="E1329" s="113">
        <v>10</v>
      </c>
      <c r="F1329" s="200"/>
      <c r="G1329" s="293">
        <f t="shared" si="62"/>
        <v>0</v>
      </c>
      <c r="I1329" s="246"/>
    </row>
    <row r="1330" spans="1:9" ht="25.5">
      <c r="A1330" s="269">
        <v>1150</v>
      </c>
      <c r="B1330" s="23" t="s">
        <v>1153</v>
      </c>
      <c r="C1330" s="161" t="s">
        <v>1605</v>
      </c>
      <c r="D1330" s="23" t="s">
        <v>2</v>
      </c>
      <c r="E1330" s="113">
        <v>49</v>
      </c>
      <c r="F1330" s="200"/>
      <c r="G1330" s="293">
        <f t="shared" si="62"/>
        <v>0</v>
      </c>
      <c r="I1330" s="246"/>
    </row>
    <row r="1331" spans="1:11" ht="25.5">
      <c r="A1331" s="269">
        <v>1151</v>
      </c>
      <c r="B1331" s="23" t="s">
        <v>1153</v>
      </c>
      <c r="C1331" s="263" t="s">
        <v>1778</v>
      </c>
      <c r="D1331" s="23" t="s">
        <v>1</v>
      </c>
      <c r="E1331" s="113">
        <v>1</v>
      </c>
      <c r="F1331" s="200"/>
      <c r="G1331" s="293">
        <f t="shared" si="62"/>
        <v>0</v>
      </c>
      <c r="I1331" s="246"/>
      <c r="K1331" s="16"/>
    </row>
    <row r="1332" spans="1:11" ht="25.5">
      <c r="A1332" s="269">
        <v>1152</v>
      </c>
      <c r="B1332" s="23" t="s">
        <v>1153</v>
      </c>
      <c r="C1332" s="263" t="s">
        <v>1777</v>
      </c>
      <c r="D1332" s="23" t="s">
        <v>1</v>
      </c>
      <c r="E1332" s="113">
        <v>1</v>
      </c>
      <c r="F1332" s="200"/>
      <c r="G1332" s="293">
        <f t="shared" si="62"/>
        <v>0</v>
      </c>
      <c r="I1332" s="246"/>
      <c r="J1332" s="31"/>
      <c r="K1332" s="16"/>
    </row>
    <row r="1333" spans="1:9" ht="15">
      <c r="A1333" s="269">
        <v>1153</v>
      </c>
      <c r="B1333" s="23" t="s">
        <v>1153</v>
      </c>
      <c r="C1333" s="263" t="s">
        <v>1781</v>
      </c>
      <c r="D1333" s="23" t="s">
        <v>2</v>
      </c>
      <c r="E1333" s="113">
        <v>12</v>
      </c>
      <c r="F1333" s="200"/>
      <c r="G1333" s="293">
        <f t="shared" si="62"/>
        <v>0</v>
      </c>
      <c r="I1333" s="246"/>
    </row>
    <row r="1334" spans="1:9" ht="25.5">
      <c r="A1334" s="269">
        <v>1154</v>
      </c>
      <c r="B1334" s="23" t="s">
        <v>1153</v>
      </c>
      <c r="C1334" s="263" t="s">
        <v>1782</v>
      </c>
      <c r="D1334" s="23" t="s">
        <v>2</v>
      </c>
      <c r="E1334" s="113">
        <v>72</v>
      </c>
      <c r="F1334" s="200"/>
      <c r="G1334" s="293">
        <f t="shared" si="62"/>
        <v>0</v>
      </c>
      <c r="I1334" s="246"/>
    </row>
    <row r="1335" spans="1:9" ht="15">
      <c r="A1335" s="269">
        <v>1155</v>
      </c>
      <c r="B1335" s="23" t="s">
        <v>1153</v>
      </c>
      <c r="C1335" s="161" t="s">
        <v>1391</v>
      </c>
      <c r="D1335" s="23" t="s">
        <v>1</v>
      </c>
      <c r="E1335" s="113">
        <v>8</v>
      </c>
      <c r="F1335" s="200"/>
      <c r="G1335" s="293">
        <f t="shared" si="62"/>
        <v>0</v>
      </c>
      <c r="I1335" s="246"/>
    </row>
    <row r="1336" spans="1:9" ht="15">
      <c r="A1336" s="269">
        <v>1156</v>
      </c>
      <c r="B1336" s="23" t="s">
        <v>1153</v>
      </c>
      <c r="C1336" s="161" t="s">
        <v>1392</v>
      </c>
      <c r="D1336" s="23" t="s">
        <v>1</v>
      </c>
      <c r="E1336" s="113">
        <v>5</v>
      </c>
      <c r="F1336" s="200"/>
      <c r="G1336" s="293">
        <f t="shared" si="62"/>
        <v>0</v>
      </c>
      <c r="I1336" s="246"/>
    </row>
    <row r="1337" spans="1:9" ht="15">
      <c r="A1337" s="362" t="s">
        <v>1860</v>
      </c>
      <c r="B1337" s="363"/>
      <c r="C1337" s="363"/>
      <c r="D1337" s="363"/>
      <c r="E1337" s="363"/>
      <c r="F1337" s="364"/>
      <c r="G1337" s="74">
        <f>SUM(G1338:G1341)</f>
        <v>0</v>
      </c>
      <c r="I1337" s="246"/>
    </row>
    <row r="1338" spans="1:9" ht="25.5">
      <c r="A1338" s="269">
        <v>1157</v>
      </c>
      <c r="B1338" s="23" t="s">
        <v>1153</v>
      </c>
      <c r="C1338" s="161" t="s">
        <v>1393</v>
      </c>
      <c r="D1338" s="23" t="s">
        <v>2</v>
      </c>
      <c r="E1338" s="113">
        <v>260</v>
      </c>
      <c r="F1338" s="200"/>
      <c r="G1338" s="293">
        <f>E1338*F1338</f>
        <v>0</v>
      </c>
      <c r="I1338" s="246"/>
    </row>
    <row r="1339" spans="1:9" ht="15">
      <c r="A1339" s="269">
        <v>1158</v>
      </c>
      <c r="B1339" s="23" t="s">
        <v>1153</v>
      </c>
      <c r="C1339" s="161" t="s">
        <v>1394</v>
      </c>
      <c r="D1339" s="23" t="s">
        <v>1</v>
      </c>
      <c r="E1339" s="113">
        <v>40</v>
      </c>
      <c r="F1339" s="200"/>
      <c r="G1339" s="293">
        <f>E1339*F1339</f>
        <v>0</v>
      </c>
      <c r="I1339" s="246"/>
    </row>
    <row r="1340" spans="1:9" ht="15">
      <c r="A1340" s="269">
        <v>1159</v>
      </c>
      <c r="B1340" s="23" t="s">
        <v>1153</v>
      </c>
      <c r="C1340" s="161" t="s">
        <v>1395</v>
      </c>
      <c r="D1340" s="23" t="s">
        <v>1</v>
      </c>
      <c r="E1340" s="113">
        <v>9</v>
      </c>
      <c r="F1340" s="200"/>
      <c r="G1340" s="293">
        <f>E1340*F1340</f>
        <v>0</v>
      </c>
      <c r="I1340" s="246"/>
    </row>
    <row r="1341" spans="1:9" ht="15">
      <c r="A1341" s="269">
        <v>1160</v>
      </c>
      <c r="B1341" s="23" t="s">
        <v>1153</v>
      </c>
      <c r="C1341" s="161" t="s">
        <v>1396</v>
      </c>
      <c r="D1341" s="23" t="s">
        <v>1</v>
      </c>
      <c r="E1341" s="113">
        <v>12</v>
      </c>
      <c r="F1341" s="200"/>
      <c r="G1341" s="293">
        <f>E1341*F1341</f>
        <v>0</v>
      </c>
      <c r="I1341" s="246"/>
    </row>
    <row r="1342" spans="1:9" ht="15">
      <c r="A1342" s="374" t="s">
        <v>1172</v>
      </c>
      <c r="B1342" s="375"/>
      <c r="C1342" s="375"/>
      <c r="D1342" s="375"/>
      <c r="E1342" s="375"/>
      <c r="F1342" s="376"/>
      <c r="G1342" s="73">
        <f>G1343+G1351</f>
        <v>0</v>
      </c>
      <c r="I1342" s="246"/>
    </row>
    <row r="1343" spans="1:9" ht="15">
      <c r="A1343" s="362" t="s">
        <v>1173</v>
      </c>
      <c r="B1343" s="363"/>
      <c r="C1343" s="363"/>
      <c r="D1343" s="363"/>
      <c r="E1343" s="363"/>
      <c r="F1343" s="364"/>
      <c r="G1343" s="74">
        <f>SUM(G1344:G1350)</f>
        <v>0</v>
      </c>
      <c r="I1343" s="246"/>
    </row>
    <row r="1344" spans="1:9" ht="25.5">
      <c r="A1344" s="269">
        <v>1161</v>
      </c>
      <c r="B1344" s="23" t="s">
        <v>1153</v>
      </c>
      <c r="C1344" s="161" t="s">
        <v>1397</v>
      </c>
      <c r="D1344" s="23" t="s">
        <v>2</v>
      </c>
      <c r="E1344" s="113">
        <v>87</v>
      </c>
      <c r="F1344" s="200"/>
      <c r="G1344" s="293">
        <f aca="true" t="shared" si="63" ref="G1344:G1363">E1344*F1344</f>
        <v>0</v>
      </c>
      <c r="I1344" s="246"/>
    </row>
    <row r="1345" spans="1:9" ht="25.5">
      <c r="A1345" s="269">
        <v>1162</v>
      </c>
      <c r="B1345" s="23" t="s">
        <v>1153</v>
      </c>
      <c r="C1345" s="161" t="s">
        <v>1398</v>
      </c>
      <c r="D1345" s="23" t="s">
        <v>2</v>
      </c>
      <c r="E1345" s="113">
        <v>10</v>
      </c>
      <c r="F1345" s="200"/>
      <c r="G1345" s="293">
        <f t="shared" si="63"/>
        <v>0</v>
      </c>
      <c r="I1345" s="246"/>
    </row>
    <row r="1346" spans="1:9" ht="25.5">
      <c r="A1346" s="269">
        <v>1163</v>
      </c>
      <c r="B1346" s="23" t="s">
        <v>1153</v>
      </c>
      <c r="C1346" s="161" t="s">
        <v>1399</v>
      </c>
      <c r="D1346" s="23" t="s">
        <v>2</v>
      </c>
      <c r="E1346" s="113">
        <v>11</v>
      </c>
      <c r="F1346" s="200"/>
      <c r="G1346" s="293">
        <f t="shared" si="63"/>
        <v>0</v>
      </c>
      <c r="I1346" s="246"/>
    </row>
    <row r="1347" spans="1:9" ht="25.5">
      <c r="A1347" s="269">
        <v>1164</v>
      </c>
      <c r="B1347" s="23" t="s">
        <v>1153</v>
      </c>
      <c r="C1347" s="161" t="s">
        <v>1400</v>
      </c>
      <c r="D1347" s="23" t="s">
        <v>2</v>
      </c>
      <c r="E1347" s="113">
        <v>23</v>
      </c>
      <c r="F1347" s="200"/>
      <c r="G1347" s="293">
        <f t="shared" si="63"/>
        <v>0</v>
      </c>
      <c r="I1347" s="246"/>
    </row>
    <row r="1348" spans="1:9" ht="15">
      <c r="A1348" s="269">
        <v>1165</v>
      </c>
      <c r="B1348" s="23" t="s">
        <v>1153</v>
      </c>
      <c r="C1348" s="161" t="s">
        <v>1401</v>
      </c>
      <c r="D1348" s="23" t="s">
        <v>1</v>
      </c>
      <c r="E1348" s="113">
        <v>2</v>
      </c>
      <c r="F1348" s="200"/>
      <c r="G1348" s="293">
        <f t="shared" si="63"/>
        <v>0</v>
      </c>
      <c r="I1348" s="246"/>
    </row>
    <row r="1349" spans="1:9" ht="15">
      <c r="A1349" s="269">
        <v>1166</v>
      </c>
      <c r="B1349" s="23" t="s">
        <v>1153</v>
      </c>
      <c r="C1349" s="161" t="s">
        <v>1402</v>
      </c>
      <c r="D1349" s="23" t="s">
        <v>1</v>
      </c>
      <c r="E1349" s="113">
        <v>1</v>
      </c>
      <c r="F1349" s="200"/>
      <c r="G1349" s="293">
        <f t="shared" si="63"/>
        <v>0</v>
      </c>
      <c r="I1349" s="246"/>
    </row>
    <row r="1350" spans="1:9" ht="15">
      <c r="A1350" s="269">
        <v>1167</v>
      </c>
      <c r="B1350" s="23" t="s">
        <v>1153</v>
      </c>
      <c r="C1350" s="161" t="s">
        <v>1403</v>
      </c>
      <c r="D1350" s="23" t="s">
        <v>1</v>
      </c>
      <c r="E1350" s="113">
        <v>2</v>
      </c>
      <c r="F1350" s="200"/>
      <c r="G1350" s="293">
        <f t="shared" si="63"/>
        <v>0</v>
      </c>
      <c r="I1350" s="246"/>
    </row>
    <row r="1351" spans="1:9" ht="15">
      <c r="A1351" s="362" t="s">
        <v>1174</v>
      </c>
      <c r="B1351" s="363"/>
      <c r="C1351" s="363"/>
      <c r="D1351" s="363"/>
      <c r="E1351" s="363"/>
      <c r="F1351" s="364"/>
      <c r="G1351" s="74">
        <f>SUM(G1352:G1363)</f>
        <v>0</v>
      </c>
      <c r="I1351" s="246"/>
    </row>
    <row r="1352" spans="1:9" ht="25.5">
      <c r="A1352" s="269">
        <v>1168</v>
      </c>
      <c r="B1352" s="23" t="s">
        <v>1153</v>
      </c>
      <c r="C1352" s="263" t="s">
        <v>1859</v>
      </c>
      <c r="D1352" s="23" t="s">
        <v>64</v>
      </c>
      <c r="E1352" s="113">
        <v>0.59</v>
      </c>
      <c r="F1352" s="200"/>
      <c r="G1352" s="293">
        <f t="shared" si="63"/>
        <v>0</v>
      </c>
      <c r="I1352" s="246"/>
    </row>
    <row r="1353" spans="1:9" ht="25.5">
      <c r="A1353" s="269">
        <v>1169</v>
      </c>
      <c r="B1353" s="23" t="s">
        <v>1153</v>
      </c>
      <c r="C1353" s="161" t="s">
        <v>1404</v>
      </c>
      <c r="D1353" s="23" t="s">
        <v>1167</v>
      </c>
      <c r="E1353" s="113">
        <v>2</v>
      </c>
      <c r="F1353" s="200"/>
      <c r="G1353" s="293">
        <f t="shared" si="63"/>
        <v>0</v>
      </c>
      <c r="I1353" s="246"/>
    </row>
    <row r="1354" spans="1:9" ht="25.5">
      <c r="A1354" s="269">
        <v>1170</v>
      </c>
      <c r="B1354" s="23" t="s">
        <v>1153</v>
      </c>
      <c r="C1354" s="161" t="s">
        <v>1405</v>
      </c>
      <c r="D1354" s="23" t="s">
        <v>1167</v>
      </c>
      <c r="E1354" s="113">
        <v>70</v>
      </c>
      <c r="F1354" s="200"/>
      <c r="G1354" s="293">
        <f t="shared" si="63"/>
        <v>0</v>
      </c>
      <c r="I1354" s="246"/>
    </row>
    <row r="1355" spans="1:9" ht="15">
      <c r="A1355" s="269">
        <v>1171</v>
      </c>
      <c r="B1355" s="23" t="s">
        <v>1153</v>
      </c>
      <c r="C1355" s="161" t="s">
        <v>1406</v>
      </c>
      <c r="D1355" s="23" t="s">
        <v>1167</v>
      </c>
      <c r="E1355" s="113">
        <v>2</v>
      </c>
      <c r="F1355" s="200"/>
      <c r="G1355" s="293">
        <f t="shared" si="63"/>
        <v>0</v>
      </c>
      <c r="I1355" s="246"/>
    </row>
    <row r="1356" spans="1:9" ht="15">
      <c r="A1356" s="269">
        <v>1172</v>
      </c>
      <c r="B1356" s="23" t="s">
        <v>1153</v>
      </c>
      <c r="C1356" s="161" t="s">
        <v>1407</v>
      </c>
      <c r="D1356" s="23" t="s">
        <v>1166</v>
      </c>
      <c r="E1356" s="113">
        <v>1</v>
      </c>
      <c r="F1356" s="200"/>
      <c r="G1356" s="293">
        <f t="shared" si="63"/>
        <v>0</v>
      </c>
      <c r="I1356" s="246"/>
    </row>
    <row r="1357" spans="1:9" ht="25.5">
      <c r="A1357" s="269">
        <v>1173</v>
      </c>
      <c r="B1357" s="23" t="s">
        <v>1153</v>
      </c>
      <c r="C1357" s="161" t="s">
        <v>1408</v>
      </c>
      <c r="D1357" s="23" t="s">
        <v>1166</v>
      </c>
      <c r="E1357" s="113">
        <v>35</v>
      </c>
      <c r="F1357" s="200"/>
      <c r="G1357" s="293">
        <f t="shared" si="63"/>
        <v>0</v>
      </c>
      <c r="I1357" s="246"/>
    </row>
    <row r="1358" spans="1:9" ht="25.5">
      <c r="A1358" s="269">
        <v>1174</v>
      </c>
      <c r="B1358" s="23" t="s">
        <v>1153</v>
      </c>
      <c r="C1358" s="161" t="s">
        <v>1409</v>
      </c>
      <c r="D1358" s="23" t="s">
        <v>1166</v>
      </c>
      <c r="E1358" s="113">
        <v>1</v>
      </c>
      <c r="F1358" s="200"/>
      <c r="G1358" s="293">
        <f t="shared" si="63"/>
        <v>0</v>
      </c>
      <c r="I1358" s="246"/>
    </row>
    <row r="1359" spans="1:9" ht="25.5">
      <c r="A1359" s="269">
        <v>1175</v>
      </c>
      <c r="B1359" s="23" t="s">
        <v>1153</v>
      </c>
      <c r="C1359" s="161" t="s">
        <v>1410</v>
      </c>
      <c r="D1359" s="23" t="s">
        <v>1166</v>
      </c>
      <c r="E1359" s="113">
        <v>35</v>
      </c>
      <c r="F1359" s="200"/>
      <c r="G1359" s="293">
        <f t="shared" si="63"/>
        <v>0</v>
      </c>
      <c r="I1359" s="246"/>
    </row>
    <row r="1360" spans="1:9" ht="25.5" customHeight="1">
      <c r="A1360" s="269">
        <v>1176</v>
      </c>
      <c r="B1360" s="23" t="s">
        <v>1153</v>
      </c>
      <c r="C1360" s="161" t="s">
        <v>1411</v>
      </c>
      <c r="D1360" s="23" t="s">
        <v>1166</v>
      </c>
      <c r="E1360" s="113">
        <v>1</v>
      </c>
      <c r="F1360" s="200"/>
      <c r="G1360" s="293">
        <f t="shared" si="63"/>
        <v>0</v>
      </c>
      <c r="I1360" s="246"/>
    </row>
    <row r="1361" spans="1:9" ht="25.5">
      <c r="A1361" s="269">
        <v>1177</v>
      </c>
      <c r="B1361" s="23" t="s">
        <v>1153</v>
      </c>
      <c r="C1361" s="161" t="s">
        <v>1412</v>
      </c>
      <c r="D1361" s="23" t="s">
        <v>1166</v>
      </c>
      <c r="E1361" s="113">
        <v>35</v>
      </c>
      <c r="F1361" s="200"/>
      <c r="G1361" s="293">
        <f t="shared" si="63"/>
        <v>0</v>
      </c>
      <c r="I1361" s="246"/>
    </row>
    <row r="1362" spans="1:9" ht="15">
      <c r="A1362" s="269">
        <v>1178</v>
      </c>
      <c r="B1362" s="23" t="s">
        <v>1153</v>
      </c>
      <c r="C1362" s="161" t="s">
        <v>1413</v>
      </c>
      <c r="D1362" s="23" t="s">
        <v>1</v>
      </c>
      <c r="E1362" s="113">
        <v>2</v>
      </c>
      <c r="F1362" s="200"/>
      <c r="G1362" s="293">
        <f t="shared" si="63"/>
        <v>0</v>
      </c>
      <c r="I1362" s="246"/>
    </row>
    <row r="1363" spans="1:9" ht="15">
      <c r="A1363" s="269">
        <v>1179</v>
      </c>
      <c r="B1363" s="23" t="s">
        <v>1153</v>
      </c>
      <c r="C1363" s="161" t="s">
        <v>1414</v>
      </c>
      <c r="D1363" s="23" t="s">
        <v>1</v>
      </c>
      <c r="E1363" s="113">
        <v>11</v>
      </c>
      <c r="F1363" s="200"/>
      <c r="G1363" s="293">
        <f t="shared" si="63"/>
        <v>0</v>
      </c>
      <c r="I1363" s="246"/>
    </row>
    <row r="1364" spans="1:9" ht="15">
      <c r="A1364" s="374" t="s">
        <v>1175</v>
      </c>
      <c r="B1364" s="375"/>
      <c r="C1364" s="375"/>
      <c r="D1364" s="375"/>
      <c r="E1364" s="375"/>
      <c r="F1364" s="376"/>
      <c r="G1364" s="73">
        <f>G1365</f>
        <v>0</v>
      </c>
      <c r="I1364" s="246"/>
    </row>
    <row r="1365" spans="1:9" ht="15">
      <c r="A1365" s="362" t="s">
        <v>1176</v>
      </c>
      <c r="B1365" s="363"/>
      <c r="C1365" s="363"/>
      <c r="D1365" s="363"/>
      <c r="E1365" s="363"/>
      <c r="F1365" s="364"/>
      <c r="G1365" s="74">
        <f>SUM(G1366:G1370)</f>
        <v>0</v>
      </c>
      <c r="I1365" s="246"/>
    </row>
    <row r="1366" spans="1:9" ht="25.5">
      <c r="A1366" s="269">
        <v>1180</v>
      </c>
      <c r="B1366" s="23" t="s">
        <v>1153</v>
      </c>
      <c r="C1366" s="161" t="s">
        <v>1415</v>
      </c>
      <c r="D1366" s="23" t="s">
        <v>2</v>
      </c>
      <c r="E1366" s="113">
        <v>38</v>
      </c>
      <c r="F1366" s="200"/>
      <c r="G1366" s="293">
        <f>E1366*F1366</f>
        <v>0</v>
      </c>
      <c r="I1366" s="246"/>
    </row>
    <row r="1367" spans="1:9" ht="25.5">
      <c r="A1367" s="269">
        <v>1181</v>
      </c>
      <c r="B1367" s="23" t="s">
        <v>1153</v>
      </c>
      <c r="C1367" s="161" t="s">
        <v>1416</v>
      </c>
      <c r="D1367" s="23" t="s">
        <v>2</v>
      </c>
      <c r="E1367" s="113">
        <v>10</v>
      </c>
      <c r="F1367" s="200"/>
      <c r="G1367" s="293">
        <f>E1367*F1367</f>
        <v>0</v>
      </c>
      <c r="I1367" s="246"/>
    </row>
    <row r="1368" spans="1:9" ht="25.5">
      <c r="A1368" s="269">
        <v>1182</v>
      </c>
      <c r="B1368" s="23" t="s">
        <v>1153</v>
      </c>
      <c r="C1368" s="161" t="s">
        <v>1417</v>
      </c>
      <c r="D1368" s="23" t="s">
        <v>2</v>
      </c>
      <c r="E1368" s="113">
        <v>29</v>
      </c>
      <c r="F1368" s="200"/>
      <c r="G1368" s="293">
        <f>E1368*F1368</f>
        <v>0</v>
      </c>
      <c r="I1368" s="246"/>
    </row>
    <row r="1369" spans="1:9" ht="15">
      <c r="A1369" s="269">
        <v>1183</v>
      </c>
      <c r="B1369" s="23" t="s">
        <v>1153</v>
      </c>
      <c r="C1369" s="161" t="s">
        <v>1418</v>
      </c>
      <c r="D1369" s="23" t="s">
        <v>1</v>
      </c>
      <c r="E1369" s="113">
        <v>2</v>
      </c>
      <c r="F1369" s="200"/>
      <c r="G1369" s="293">
        <f>E1369*F1369</f>
        <v>0</v>
      </c>
      <c r="I1369" s="246"/>
    </row>
    <row r="1370" spans="1:9" ht="15">
      <c r="A1370" s="269">
        <v>1184</v>
      </c>
      <c r="B1370" s="23" t="s">
        <v>1153</v>
      </c>
      <c r="C1370" s="161" t="s">
        <v>1419</v>
      </c>
      <c r="D1370" s="23" t="s">
        <v>1</v>
      </c>
      <c r="E1370" s="113">
        <v>5</v>
      </c>
      <c r="F1370" s="200"/>
      <c r="G1370" s="293">
        <f>E1370*F1370</f>
        <v>0</v>
      </c>
      <c r="I1370" s="246"/>
    </row>
    <row r="1371" spans="1:9" ht="15">
      <c r="A1371" s="374" t="s">
        <v>1177</v>
      </c>
      <c r="B1371" s="375"/>
      <c r="C1371" s="375"/>
      <c r="D1371" s="375"/>
      <c r="E1371" s="375"/>
      <c r="F1371" s="376"/>
      <c r="G1371" s="73">
        <f>G1372</f>
        <v>0</v>
      </c>
      <c r="I1371" s="246"/>
    </row>
    <row r="1372" spans="1:9" ht="15">
      <c r="A1372" s="362" t="s">
        <v>1178</v>
      </c>
      <c r="B1372" s="363"/>
      <c r="C1372" s="363"/>
      <c r="D1372" s="363"/>
      <c r="E1372" s="363"/>
      <c r="F1372" s="364"/>
      <c r="G1372" s="74">
        <f>G1373+G1374</f>
        <v>0</v>
      </c>
      <c r="I1372" s="246"/>
    </row>
    <row r="1373" spans="1:9" ht="25.5">
      <c r="A1373" s="269">
        <v>1185</v>
      </c>
      <c r="B1373" s="23" t="s">
        <v>1153</v>
      </c>
      <c r="C1373" s="161" t="s">
        <v>1420</v>
      </c>
      <c r="D1373" s="23" t="s">
        <v>2</v>
      </c>
      <c r="E1373" s="113">
        <v>165</v>
      </c>
      <c r="F1373" s="200"/>
      <c r="G1373" s="293">
        <f>E1373*F1373</f>
        <v>0</v>
      </c>
      <c r="I1373" s="246"/>
    </row>
    <row r="1374" spans="1:9" ht="15">
      <c r="A1374" s="269">
        <v>1186</v>
      </c>
      <c r="B1374" s="23" t="s">
        <v>1153</v>
      </c>
      <c r="C1374" s="161" t="s">
        <v>1421</v>
      </c>
      <c r="D1374" s="23" t="s">
        <v>1</v>
      </c>
      <c r="E1374" s="113">
        <v>5</v>
      </c>
      <c r="F1374" s="200"/>
      <c r="G1374" s="293">
        <f>E1374*F1374</f>
        <v>0</v>
      </c>
      <c r="I1374" s="246"/>
    </row>
    <row r="1375" spans="1:9" ht="15">
      <c r="A1375" s="374" t="s">
        <v>1179</v>
      </c>
      <c r="B1375" s="375"/>
      <c r="C1375" s="375"/>
      <c r="D1375" s="375"/>
      <c r="E1375" s="375"/>
      <c r="F1375" s="376"/>
      <c r="G1375" s="73">
        <f>G1376</f>
        <v>0</v>
      </c>
      <c r="I1375" s="246"/>
    </row>
    <row r="1376" spans="1:9" ht="15">
      <c r="A1376" s="362" t="s">
        <v>1180</v>
      </c>
      <c r="B1376" s="363"/>
      <c r="C1376" s="363"/>
      <c r="D1376" s="363"/>
      <c r="E1376" s="363"/>
      <c r="F1376" s="364"/>
      <c r="G1376" s="74">
        <f>G1377+G1378+G1379</f>
        <v>0</v>
      </c>
      <c r="I1376" s="246"/>
    </row>
    <row r="1377" spans="1:9" ht="25.5">
      <c r="A1377" s="272">
        <v>1187</v>
      </c>
      <c r="B1377" s="23" t="s">
        <v>1153</v>
      </c>
      <c r="C1377" s="161" t="s">
        <v>1422</v>
      </c>
      <c r="D1377" s="23" t="s">
        <v>2</v>
      </c>
      <c r="E1377" s="113">
        <v>185</v>
      </c>
      <c r="F1377" s="200"/>
      <c r="G1377" s="293">
        <f>E1377*F1377</f>
        <v>0</v>
      </c>
      <c r="I1377" s="246"/>
    </row>
    <row r="1378" spans="1:9" ht="25.5">
      <c r="A1378" s="269">
        <v>1188</v>
      </c>
      <c r="B1378" s="23" t="s">
        <v>1153</v>
      </c>
      <c r="C1378" s="161" t="s">
        <v>1423</v>
      </c>
      <c r="D1378" s="23" t="s">
        <v>2</v>
      </c>
      <c r="E1378" s="113">
        <v>360</v>
      </c>
      <c r="F1378" s="200"/>
      <c r="G1378" s="293">
        <f>E1378*F1378</f>
        <v>0</v>
      </c>
      <c r="I1378" s="246"/>
    </row>
    <row r="1379" spans="1:9" ht="15">
      <c r="A1379" s="272">
        <v>1189</v>
      </c>
      <c r="B1379" s="23" t="s">
        <v>1153</v>
      </c>
      <c r="C1379" s="161" t="s">
        <v>1424</v>
      </c>
      <c r="D1379" s="23" t="s">
        <v>1</v>
      </c>
      <c r="E1379" s="113">
        <v>10</v>
      </c>
      <c r="F1379" s="200"/>
      <c r="G1379" s="293">
        <f>E1379*F1379</f>
        <v>0</v>
      </c>
      <c r="I1379" s="246"/>
    </row>
    <row r="1380" spans="1:9" ht="15" customHeight="1">
      <c r="A1380" s="386" t="s">
        <v>1427</v>
      </c>
      <c r="B1380" s="387"/>
      <c r="C1380" s="387"/>
      <c r="D1380" s="387"/>
      <c r="E1380" s="387"/>
      <c r="F1380" s="388"/>
      <c r="G1380" s="226">
        <f>G1300</f>
        <v>0</v>
      </c>
      <c r="I1380" s="246"/>
    </row>
    <row r="1381" spans="1:9" ht="15.75" customHeight="1" thickBot="1">
      <c r="A1381" s="408" t="s">
        <v>1428</v>
      </c>
      <c r="B1381" s="409"/>
      <c r="C1381" s="409"/>
      <c r="D1381" s="409"/>
      <c r="E1381" s="409"/>
      <c r="F1381" s="410"/>
      <c r="G1381" s="230">
        <f>G1169</f>
        <v>0</v>
      </c>
      <c r="I1381" s="246"/>
    </row>
    <row r="1382" spans="1:11" ht="15.75" thickBot="1">
      <c r="A1382" s="326" t="s">
        <v>660</v>
      </c>
      <c r="B1382" s="327"/>
      <c r="C1382" s="327"/>
      <c r="D1382" s="327"/>
      <c r="E1382" s="327"/>
      <c r="F1382" s="401"/>
      <c r="G1382" s="135">
        <f>G1383+G1409+G1411+G1429</f>
        <v>0</v>
      </c>
      <c r="I1382" s="246"/>
      <c r="J1382" s="31"/>
      <c r="K1382" s="16"/>
    </row>
    <row r="1383" spans="1:9" ht="15" customHeight="1">
      <c r="A1383" s="329" t="s">
        <v>661</v>
      </c>
      <c r="B1383" s="330"/>
      <c r="C1383" s="330"/>
      <c r="D1383" s="330"/>
      <c r="E1383" s="330"/>
      <c r="F1383" s="331"/>
      <c r="G1383" s="78">
        <f>SUM(G1384:G1408)</f>
        <v>0</v>
      </c>
      <c r="I1383" s="246"/>
    </row>
    <row r="1384" spans="1:9" ht="15">
      <c r="A1384" s="269">
        <v>1190</v>
      </c>
      <c r="B1384" s="59" t="s">
        <v>662</v>
      </c>
      <c r="C1384" s="145" t="s">
        <v>663</v>
      </c>
      <c r="D1384" s="59" t="s">
        <v>664</v>
      </c>
      <c r="E1384" s="100">
        <v>35</v>
      </c>
      <c r="F1384" s="201"/>
      <c r="G1384" s="293">
        <f aca="true" t="shared" si="64" ref="G1384:G1408">E1384*F1384</f>
        <v>0</v>
      </c>
      <c r="I1384" s="246"/>
    </row>
    <row r="1385" spans="1:9" ht="15">
      <c r="A1385" s="269">
        <v>1191</v>
      </c>
      <c r="B1385" s="59" t="s">
        <v>662</v>
      </c>
      <c r="C1385" s="145" t="s">
        <v>665</v>
      </c>
      <c r="D1385" s="59" t="s">
        <v>664</v>
      </c>
      <c r="E1385" s="100">
        <v>3</v>
      </c>
      <c r="F1385" s="201"/>
      <c r="G1385" s="293">
        <f t="shared" si="64"/>
        <v>0</v>
      </c>
      <c r="I1385" s="246"/>
    </row>
    <row r="1386" spans="1:9" ht="15">
      <c r="A1386" s="269">
        <v>1192</v>
      </c>
      <c r="B1386" s="59" t="s">
        <v>662</v>
      </c>
      <c r="C1386" s="145" t="s">
        <v>666</v>
      </c>
      <c r="D1386" s="59" t="s">
        <v>667</v>
      </c>
      <c r="E1386" s="100">
        <v>41</v>
      </c>
      <c r="F1386" s="201"/>
      <c r="G1386" s="293">
        <f t="shared" si="64"/>
        <v>0</v>
      </c>
      <c r="I1386" s="246"/>
    </row>
    <row r="1387" spans="1:9" ht="15">
      <c r="A1387" s="269">
        <v>1193</v>
      </c>
      <c r="B1387" s="59" t="s">
        <v>662</v>
      </c>
      <c r="C1387" s="145" t="s">
        <v>668</v>
      </c>
      <c r="D1387" s="59" t="s">
        <v>667</v>
      </c>
      <c r="E1387" s="100">
        <v>12</v>
      </c>
      <c r="F1387" s="201"/>
      <c r="G1387" s="293">
        <f t="shared" si="64"/>
        <v>0</v>
      </c>
      <c r="I1387" s="246"/>
    </row>
    <row r="1388" spans="1:9" ht="15">
      <c r="A1388" s="269">
        <v>1194</v>
      </c>
      <c r="B1388" s="59" t="s">
        <v>662</v>
      </c>
      <c r="C1388" s="145" t="s">
        <v>669</v>
      </c>
      <c r="D1388" s="59" t="s">
        <v>1</v>
      </c>
      <c r="E1388" s="100">
        <v>2</v>
      </c>
      <c r="F1388" s="201"/>
      <c r="G1388" s="293">
        <f t="shared" si="64"/>
        <v>0</v>
      </c>
      <c r="I1388" s="246"/>
    </row>
    <row r="1389" spans="1:9" ht="15">
      <c r="A1389" s="269">
        <v>1195</v>
      </c>
      <c r="B1389" s="59" t="s">
        <v>662</v>
      </c>
      <c r="C1389" s="145" t="s">
        <v>670</v>
      </c>
      <c r="D1389" s="59" t="s">
        <v>193</v>
      </c>
      <c r="E1389" s="100">
        <v>2</v>
      </c>
      <c r="F1389" s="201"/>
      <c r="G1389" s="293">
        <f t="shared" si="64"/>
        <v>0</v>
      </c>
      <c r="I1389" s="246"/>
    </row>
    <row r="1390" spans="1:9" ht="15">
      <c r="A1390" s="269">
        <v>1196</v>
      </c>
      <c r="B1390" s="59" t="s">
        <v>662</v>
      </c>
      <c r="C1390" s="145" t="s">
        <v>671</v>
      </c>
      <c r="D1390" s="59" t="s">
        <v>193</v>
      </c>
      <c r="E1390" s="100">
        <v>3</v>
      </c>
      <c r="F1390" s="201"/>
      <c r="G1390" s="293">
        <f t="shared" si="64"/>
        <v>0</v>
      </c>
      <c r="I1390" s="246"/>
    </row>
    <row r="1391" spans="1:9" ht="15">
      <c r="A1391" s="269">
        <v>1197</v>
      </c>
      <c r="B1391" s="59" t="s">
        <v>662</v>
      </c>
      <c r="C1391" s="145" t="s">
        <v>672</v>
      </c>
      <c r="D1391" s="59" t="s">
        <v>193</v>
      </c>
      <c r="E1391" s="100">
        <v>2</v>
      </c>
      <c r="F1391" s="201"/>
      <c r="G1391" s="293">
        <f t="shared" si="64"/>
        <v>0</v>
      </c>
      <c r="I1391" s="246"/>
    </row>
    <row r="1392" spans="1:9" ht="15">
      <c r="A1392" s="269">
        <v>1198</v>
      </c>
      <c r="B1392" s="59" t="s">
        <v>662</v>
      </c>
      <c r="C1392" s="145" t="s">
        <v>673</v>
      </c>
      <c r="D1392" s="59" t="s">
        <v>193</v>
      </c>
      <c r="E1392" s="100">
        <v>2</v>
      </c>
      <c r="F1392" s="201"/>
      <c r="G1392" s="293">
        <f t="shared" si="64"/>
        <v>0</v>
      </c>
      <c r="I1392" s="246"/>
    </row>
    <row r="1393" spans="1:9" ht="15">
      <c r="A1393" s="269">
        <v>1199</v>
      </c>
      <c r="B1393" s="59" t="s">
        <v>662</v>
      </c>
      <c r="C1393" s="145" t="s">
        <v>674</v>
      </c>
      <c r="D1393" s="59" t="s">
        <v>193</v>
      </c>
      <c r="E1393" s="100">
        <v>1</v>
      </c>
      <c r="F1393" s="201"/>
      <c r="G1393" s="293">
        <f t="shared" si="64"/>
        <v>0</v>
      </c>
      <c r="I1393" s="246"/>
    </row>
    <row r="1394" spans="1:9" ht="15">
      <c r="A1394" s="269">
        <v>1200</v>
      </c>
      <c r="B1394" s="59" t="s">
        <v>662</v>
      </c>
      <c r="C1394" s="145" t="s">
        <v>675</v>
      </c>
      <c r="D1394" s="59" t="s">
        <v>193</v>
      </c>
      <c r="E1394" s="100">
        <v>1</v>
      </c>
      <c r="F1394" s="201"/>
      <c r="G1394" s="293">
        <f t="shared" si="64"/>
        <v>0</v>
      </c>
      <c r="I1394" s="246"/>
    </row>
    <row r="1395" spans="1:9" ht="25.5">
      <c r="A1395" s="269">
        <v>1201</v>
      </c>
      <c r="B1395" s="59" t="s">
        <v>662</v>
      </c>
      <c r="C1395" s="145" t="s">
        <v>676</v>
      </c>
      <c r="D1395" s="59" t="s">
        <v>64</v>
      </c>
      <c r="E1395" s="100">
        <v>0.9</v>
      </c>
      <c r="F1395" s="201"/>
      <c r="G1395" s="293">
        <f t="shared" si="64"/>
        <v>0</v>
      </c>
      <c r="I1395" s="246"/>
    </row>
    <row r="1396" spans="1:9" ht="15">
      <c r="A1396" s="269">
        <v>1202</v>
      </c>
      <c r="B1396" s="59" t="s">
        <v>662</v>
      </c>
      <c r="C1396" s="145" t="s">
        <v>677</v>
      </c>
      <c r="D1396" s="59" t="s">
        <v>678</v>
      </c>
      <c r="E1396" s="100">
        <v>129</v>
      </c>
      <c r="F1396" s="201"/>
      <c r="G1396" s="293">
        <f t="shared" si="64"/>
        <v>0</v>
      </c>
      <c r="I1396" s="246"/>
    </row>
    <row r="1397" spans="1:9" ht="15">
      <c r="A1397" s="269">
        <v>1203</v>
      </c>
      <c r="B1397" s="59" t="s">
        <v>662</v>
      </c>
      <c r="C1397" s="145" t="s">
        <v>679</v>
      </c>
      <c r="D1397" s="59" t="s">
        <v>1</v>
      </c>
      <c r="E1397" s="100">
        <v>3</v>
      </c>
      <c r="F1397" s="201"/>
      <c r="G1397" s="293">
        <f t="shared" si="64"/>
        <v>0</v>
      </c>
      <c r="I1397" s="246"/>
    </row>
    <row r="1398" spans="1:9" ht="15">
      <c r="A1398" s="269">
        <v>1204</v>
      </c>
      <c r="B1398" s="59" t="s">
        <v>662</v>
      </c>
      <c r="C1398" s="145" t="s">
        <v>680</v>
      </c>
      <c r="D1398" s="59" t="s">
        <v>193</v>
      </c>
      <c r="E1398" s="100">
        <v>2</v>
      </c>
      <c r="F1398" s="201"/>
      <c r="G1398" s="293">
        <f t="shared" si="64"/>
        <v>0</v>
      </c>
      <c r="I1398" s="246"/>
    </row>
    <row r="1399" spans="1:9" ht="15">
      <c r="A1399" s="269">
        <v>1205</v>
      </c>
      <c r="B1399" s="59" t="s">
        <v>662</v>
      </c>
      <c r="C1399" s="145" t="s">
        <v>681</v>
      </c>
      <c r="D1399" s="59" t="s">
        <v>1</v>
      </c>
      <c r="E1399" s="100">
        <v>4</v>
      </c>
      <c r="F1399" s="201"/>
      <c r="G1399" s="293">
        <f t="shared" si="64"/>
        <v>0</v>
      </c>
      <c r="I1399" s="246"/>
    </row>
    <row r="1400" spans="1:9" ht="15">
      <c r="A1400" s="269">
        <v>1206</v>
      </c>
      <c r="B1400" s="59" t="s">
        <v>662</v>
      </c>
      <c r="C1400" s="145" t="s">
        <v>682</v>
      </c>
      <c r="D1400" s="59" t="s">
        <v>1</v>
      </c>
      <c r="E1400" s="100">
        <v>4</v>
      </c>
      <c r="F1400" s="201"/>
      <c r="G1400" s="293">
        <f t="shared" si="64"/>
        <v>0</v>
      </c>
      <c r="I1400" s="246"/>
    </row>
    <row r="1401" spans="1:9" ht="15">
      <c r="A1401" s="269">
        <v>1207</v>
      </c>
      <c r="B1401" s="59" t="s">
        <v>662</v>
      </c>
      <c r="C1401" s="145" t="s">
        <v>683</v>
      </c>
      <c r="D1401" s="59" t="s">
        <v>580</v>
      </c>
      <c r="E1401" s="100">
        <v>1</v>
      </c>
      <c r="F1401" s="201"/>
      <c r="G1401" s="293">
        <f t="shared" si="64"/>
        <v>0</v>
      </c>
      <c r="I1401" s="246"/>
    </row>
    <row r="1402" spans="1:9" ht="15">
      <c r="A1402" s="269">
        <v>1208</v>
      </c>
      <c r="B1402" s="59" t="s">
        <v>662</v>
      </c>
      <c r="C1402" s="145" t="s">
        <v>684</v>
      </c>
      <c r="D1402" s="59" t="s">
        <v>580</v>
      </c>
      <c r="E1402" s="100">
        <v>1</v>
      </c>
      <c r="F1402" s="201"/>
      <c r="G1402" s="293">
        <f t="shared" si="64"/>
        <v>0</v>
      </c>
      <c r="I1402" s="246"/>
    </row>
    <row r="1403" spans="1:9" ht="15">
      <c r="A1403" s="269">
        <v>1209</v>
      </c>
      <c r="B1403" s="59" t="s">
        <v>685</v>
      </c>
      <c r="C1403" s="145" t="s">
        <v>686</v>
      </c>
      <c r="D1403" s="59" t="s">
        <v>687</v>
      </c>
      <c r="E1403" s="100">
        <v>30</v>
      </c>
      <c r="F1403" s="201"/>
      <c r="G1403" s="293">
        <f t="shared" si="64"/>
        <v>0</v>
      </c>
      <c r="I1403" s="246"/>
    </row>
    <row r="1404" spans="1:9" ht="15">
      <c r="A1404" s="269">
        <v>1210</v>
      </c>
      <c r="B1404" s="59" t="s">
        <v>662</v>
      </c>
      <c r="C1404" s="145" t="s">
        <v>688</v>
      </c>
      <c r="D1404" s="59" t="s">
        <v>689</v>
      </c>
      <c r="E1404" s="100">
        <v>30</v>
      </c>
      <c r="F1404" s="201"/>
      <c r="G1404" s="293">
        <f t="shared" si="64"/>
        <v>0</v>
      </c>
      <c r="I1404" s="246"/>
    </row>
    <row r="1405" spans="1:9" ht="15">
      <c r="A1405" s="269">
        <v>1211</v>
      </c>
      <c r="B1405" s="59" t="s">
        <v>662</v>
      </c>
      <c r="C1405" s="145" t="s">
        <v>690</v>
      </c>
      <c r="D1405" s="59" t="s">
        <v>126</v>
      </c>
      <c r="E1405" s="100">
        <v>150</v>
      </c>
      <c r="F1405" s="201"/>
      <c r="G1405" s="293">
        <f t="shared" si="64"/>
        <v>0</v>
      </c>
      <c r="I1405" s="246"/>
    </row>
    <row r="1406" spans="1:9" ht="15">
      <c r="A1406" s="269">
        <v>1212</v>
      </c>
      <c r="B1406" s="59" t="s">
        <v>662</v>
      </c>
      <c r="C1406" s="145" t="s">
        <v>683</v>
      </c>
      <c r="D1406" s="59" t="s">
        <v>580</v>
      </c>
      <c r="E1406" s="100">
        <v>15</v>
      </c>
      <c r="F1406" s="201"/>
      <c r="G1406" s="293">
        <f t="shared" si="64"/>
        <v>0</v>
      </c>
      <c r="I1406" s="246"/>
    </row>
    <row r="1407" spans="1:9" ht="15">
      <c r="A1407" s="269">
        <v>1213</v>
      </c>
      <c r="B1407" s="59" t="s">
        <v>662</v>
      </c>
      <c r="C1407" s="145" t="s">
        <v>684</v>
      </c>
      <c r="D1407" s="59" t="s">
        <v>580</v>
      </c>
      <c r="E1407" s="100">
        <v>15</v>
      </c>
      <c r="F1407" s="201"/>
      <c r="G1407" s="293">
        <f t="shared" si="64"/>
        <v>0</v>
      </c>
      <c r="I1407" s="246"/>
    </row>
    <row r="1408" spans="1:9" ht="25.5">
      <c r="A1408" s="269">
        <v>1214</v>
      </c>
      <c r="B1408" s="59" t="s">
        <v>662</v>
      </c>
      <c r="C1408" s="145" t="s">
        <v>691</v>
      </c>
      <c r="D1408" s="59" t="s">
        <v>1</v>
      </c>
      <c r="E1408" s="100">
        <v>22</v>
      </c>
      <c r="F1408" s="201"/>
      <c r="G1408" s="293">
        <f t="shared" si="64"/>
        <v>0</v>
      </c>
      <c r="I1408" s="246"/>
    </row>
    <row r="1409" spans="1:9" ht="15">
      <c r="A1409" s="380" t="s">
        <v>692</v>
      </c>
      <c r="B1409" s="381"/>
      <c r="C1409" s="381"/>
      <c r="D1409" s="381"/>
      <c r="E1409" s="381"/>
      <c r="F1409" s="382"/>
      <c r="G1409" s="139">
        <f>SUM(G1410)</f>
        <v>0</v>
      </c>
      <c r="I1409" s="246"/>
    </row>
    <row r="1410" spans="1:9" ht="15">
      <c r="A1410" s="269">
        <v>1215</v>
      </c>
      <c r="B1410" s="59" t="s">
        <v>693</v>
      </c>
      <c r="C1410" s="145" t="s">
        <v>694</v>
      </c>
      <c r="D1410" s="59" t="s">
        <v>64</v>
      </c>
      <c r="E1410" s="100">
        <v>3.3</v>
      </c>
      <c r="F1410" s="185"/>
      <c r="G1410" s="293">
        <f>E1410*F1410</f>
        <v>0</v>
      </c>
      <c r="I1410" s="246"/>
    </row>
    <row r="1411" spans="1:10" ht="15">
      <c r="A1411" s="380" t="s">
        <v>695</v>
      </c>
      <c r="B1411" s="381"/>
      <c r="C1411" s="381"/>
      <c r="D1411" s="381"/>
      <c r="E1411" s="381"/>
      <c r="F1411" s="382"/>
      <c r="G1411" s="139">
        <f>SUM(G1412:G1428)</f>
        <v>0</v>
      </c>
      <c r="I1411" s="246"/>
      <c r="J1411" s="31"/>
    </row>
    <row r="1412" spans="1:9" ht="25.5">
      <c r="A1412" s="269">
        <v>1216</v>
      </c>
      <c r="B1412" s="59" t="s">
        <v>696</v>
      </c>
      <c r="C1412" s="145" t="s">
        <v>697</v>
      </c>
      <c r="D1412" s="59" t="s">
        <v>2</v>
      </c>
      <c r="E1412" s="100">
        <v>538</v>
      </c>
      <c r="F1412" s="185"/>
      <c r="G1412" s="293">
        <f aca="true" t="shared" si="65" ref="G1412:G1475">E1412*F1412</f>
        <v>0</v>
      </c>
      <c r="I1412" s="246"/>
    </row>
    <row r="1413" spans="1:9" ht="15">
      <c r="A1413" s="269">
        <v>1217</v>
      </c>
      <c r="B1413" s="59" t="s">
        <v>662</v>
      </c>
      <c r="C1413" s="145" t="s">
        <v>698</v>
      </c>
      <c r="D1413" s="59" t="s">
        <v>687</v>
      </c>
      <c r="E1413" s="100">
        <v>3</v>
      </c>
      <c r="F1413" s="185"/>
      <c r="G1413" s="293">
        <f t="shared" si="65"/>
        <v>0</v>
      </c>
      <c r="I1413" s="246"/>
    </row>
    <row r="1414" spans="1:9" ht="15">
      <c r="A1414" s="269">
        <v>1218</v>
      </c>
      <c r="B1414" s="59" t="s">
        <v>662</v>
      </c>
      <c r="C1414" s="145" t="s">
        <v>698</v>
      </c>
      <c r="D1414" s="59" t="s">
        <v>687</v>
      </c>
      <c r="E1414" s="100">
        <v>1</v>
      </c>
      <c r="F1414" s="185"/>
      <c r="G1414" s="293">
        <f t="shared" si="65"/>
        <v>0</v>
      </c>
      <c r="I1414" s="246"/>
    </row>
    <row r="1415" spans="1:9" ht="15">
      <c r="A1415" s="269">
        <v>1219</v>
      </c>
      <c r="B1415" s="59" t="s">
        <v>662</v>
      </c>
      <c r="C1415" s="145" t="s">
        <v>699</v>
      </c>
      <c r="D1415" s="59" t="s">
        <v>687</v>
      </c>
      <c r="E1415" s="100">
        <v>7</v>
      </c>
      <c r="F1415" s="185"/>
      <c r="G1415" s="293">
        <f t="shared" si="65"/>
        <v>0</v>
      </c>
      <c r="I1415" s="246"/>
    </row>
    <row r="1416" spans="1:9" ht="15">
      <c r="A1416" s="269">
        <v>1220</v>
      </c>
      <c r="B1416" s="59" t="s">
        <v>662</v>
      </c>
      <c r="C1416" s="145" t="s">
        <v>700</v>
      </c>
      <c r="D1416" s="59" t="s">
        <v>701</v>
      </c>
      <c r="E1416" s="100">
        <v>11</v>
      </c>
      <c r="F1416" s="185"/>
      <c r="G1416" s="293">
        <f t="shared" si="65"/>
        <v>0</v>
      </c>
      <c r="I1416" s="246"/>
    </row>
    <row r="1417" spans="1:9" ht="15">
      <c r="A1417" s="269">
        <v>1221</v>
      </c>
      <c r="B1417" s="59" t="s">
        <v>662</v>
      </c>
      <c r="C1417" s="145" t="s">
        <v>702</v>
      </c>
      <c r="D1417" s="59" t="s">
        <v>1</v>
      </c>
      <c r="E1417" s="100">
        <v>11</v>
      </c>
      <c r="F1417" s="185"/>
      <c r="G1417" s="293">
        <f t="shared" si="65"/>
        <v>0</v>
      </c>
      <c r="I1417" s="246"/>
    </row>
    <row r="1418" spans="1:9" ht="15">
      <c r="A1418" s="269">
        <v>1222</v>
      </c>
      <c r="B1418" s="59" t="s">
        <v>662</v>
      </c>
      <c r="C1418" s="145" t="s">
        <v>703</v>
      </c>
      <c r="D1418" s="59" t="s">
        <v>687</v>
      </c>
      <c r="E1418" s="100">
        <v>2</v>
      </c>
      <c r="F1418" s="185"/>
      <c r="G1418" s="293">
        <f t="shared" si="65"/>
        <v>0</v>
      </c>
      <c r="I1418" s="246"/>
    </row>
    <row r="1419" spans="1:9" ht="15">
      <c r="A1419" s="269">
        <v>1223</v>
      </c>
      <c r="B1419" s="59" t="s">
        <v>662</v>
      </c>
      <c r="C1419" s="145" t="s">
        <v>699</v>
      </c>
      <c r="D1419" s="59" t="s">
        <v>687</v>
      </c>
      <c r="E1419" s="100">
        <v>71</v>
      </c>
      <c r="F1419" s="185"/>
      <c r="G1419" s="293">
        <f t="shared" si="65"/>
        <v>0</v>
      </c>
      <c r="I1419" s="246"/>
    </row>
    <row r="1420" spans="1:9" ht="15">
      <c r="A1420" s="269">
        <v>1224</v>
      </c>
      <c r="B1420" s="59" t="s">
        <v>662</v>
      </c>
      <c r="C1420" s="145" t="s">
        <v>699</v>
      </c>
      <c r="D1420" s="59" t="s">
        <v>687</v>
      </c>
      <c r="E1420" s="100">
        <v>5</v>
      </c>
      <c r="F1420" s="185"/>
      <c r="G1420" s="293">
        <f t="shared" si="65"/>
        <v>0</v>
      </c>
      <c r="I1420" s="246"/>
    </row>
    <row r="1421" spans="1:9" ht="15">
      <c r="A1421" s="269">
        <v>1225</v>
      </c>
      <c r="B1421" s="59" t="s">
        <v>662</v>
      </c>
      <c r="C1421" s="145" t="s">
        <v>704</v>
      </c>
      <c r="D1421" s="59" t="s">
        <v>687</v>
      </c>
      <c r="E1421" s="100">
        <v>2</v>
      </c>
      <c r="F1421" s="185"/>
      <c r="G1421" s="293">
        <f t="shared" si="65"/>
        <v>0</v>
      </c>
      <c r="I1421" s="246"/>
    </row>
    <row r="1422" spans="1:9" ht="15">
      <c r="A1422" s="269">
        <v>1226</v>
      </c>
      <c r="B1422" s="59" t="s">
        <v>662</v>
      </c>
      <c r="C1422" s="145" t="s">
        <v>705</v>
      </c>
      <c r="D1422" s="59" t="s">
        <v>701</v>
      </c>
      <c r="E1422" s="100">
        <v>80</v>
      </c>
      <c r="F1422" s="185"/>
      <c r="G1422" s="293">
        <f t="shared" si="65"/>
        <v>0</v>
      </c>
      <c r="I1422" s="246"/>
    </row>
    <row r="1423" spans="1:9" ht="15">
      <c r="A1423" s="269">
        <v>1227</v>
      </c>
      <c r="B1423" s="59" t="s">
        <v>662</v>
      </c>
      <c r="C1423" s="145" t="s">
        <v>702</v>
      </c>
      <c r="D1423" s="59" t="s">
        <v>1</v>
      </c>
      <c r="E1423" s="100">
        <v>80</v>
      </c>
      <c r="F1423" s="185"/>
      <c r="G1423" s="293">
        <f t="shared" si="65"/>
        <v>0</v>
      </c>
      <c r="I1423" s="246"/>
    </row>
    <row r="1424" spans="1:9" ht="15">
      <c r="A1424" s="269">
        <v>1228</v>
      </c>
      <c r="B1424" s="59" t="s">
        <v>662</v>
      </c>
      <c r="C1424" s="145" t="s">
        <v>703</v>
      </c>
      <c r="D1424" s="59" t="s">
        <v>687</v>
      </c>
      <c r="E1424" s="100">
        <v>5</v>
      </c>
      <c r="F1424" s="185"/>
      <c r="G1424" s="293">
        <f t="shared" si="65"/>
        <v>0</v>
      </c>
      <c r="I1424" s="246"/>
    </row>
    <row r="1425" spans="1:9" ht="15">
      <c r="A1425" s="269">
        <v>1229</v>
      </c>
      <c r="B1425" s="59" t="s">
        <v>662</v>
      </c>
      <c r="C1425" s="145" t="s">
        <v>699</v>
      </c>
      <c r="D1425" s="59" t="s">
        <v>687</v>
      </c>
      <c r="E1425" s="100">
        <v>19</v>
      </c>
      <c r="F1425" s="185"/>
      <c r="G1425" s="293">
        <f t="shared" si="65"/>
        <v>0</v>
      </c>
      <c r="I1425" s="246"/>
    </row>
    <row r="1426" spans="1:9" ht="15">
      <c r="A1426" s="269">
        <v>1230</v>
      </c>
      <c r="B1426" s="59" t="s">
        <v>662</v>
      </c>
      <c r="C1426" s="145" t="s">
        <v>699</v>
      </c>
      <c r="D1426" s="59" t="s">
        <v>687</v>
      </c>
      <c r="E1426" s="100">
        <v>2</v>
      </c>
      <c r="F1426" s="185"/>
      <c r="G1426" s="293">
        <f t="shared" si="65"/>
        <v>0</v>
      </c>
      <c r="I1426" s="246"/>
    </row>
    <row r="1427" spans="1:9" ht="15">
      <c r="A1427" s="269">
        <v>1231</v>
      </c>
      <c r="B1427" s="59" t="s">
        <v>662</v>
      </c>
      <c r="C1427" s="145" t="s">
        <v>705</v>
      </c>
      <c r="D1427" s="59" t="s">
        <v>701</v>
      </c>
      <c r="E1427" s="100">
        <v>26</v>
      </c>
      <c r="F1427" s="185"/>
      <c r="G1427" s="293">
        <f t="shared" si="65"/>
        <v>0</v>
      </c>
      <c r="I1427" s="246"/>
    </row>
    <row r="1428" spans="1:9" ht="15">
      <c r="A1428" s="269">
        <v>1232</v>
      </c>
      <c r="B1428" s="59" t="s">
        <v>662</v>
      </c>
      <c r="C1428" s="145" t="s">
        <v>702</v>
      </c>
      <c r="D1428" s="59" t="s">
        <v>1</v>
      </c>
      <c r="E1428" s="100">
        <v>26</v>
      </c>
      <c r="F1428" s="185"/>
      <c r="G1428" s="293">
        <f t="shared" si="65"/>
        <v>0</v>
      </c>
      <c r="I1428" s="246"/>
    </row>
    <row r="1429" spans="1:9" ht="15">
      <c r="A1429" s="380" t="s">
        <v>706</v>
      </c>
      <c r="B1429" s="381"/>
      <c r="C1429" s="381"/>
      <c r="D1429" s="381"/>
      <c r="E1429" s="381"/>
      <c r="F1429" s="382"/>
      <c r="G1429" s="139">
        <f>SUM(G1430:G1494)</f>
        <v>0</v>
      </c>
      <c r="I1429" s="246"/>
    </row>
    <row r="1430" spans="1:9" ht="15">
      <c r="A1430" s="269">
        <v>1233</v>
      </c>
      <c r="B1430" s="59" t="s">
        <v>662</v>
      </c>
      <c r="C1430" s="145" t="s">
        <v>707</v>
      </c>
      <c r="D1430" s="59" t="s">
        <v>708</v>
      </c>
      <c r="E1430" s="100">
        <v>19</v>
      </c>
      <c r="F1430" s="185"/>
      <c r="G1430" s="293">
        <f t="shared" si="65"/>
        <v>0</v>
      </c>
      <c r="I1430" s="246"/>
    </row>
    <row r="1431" spans="1:9" ht="15">
      <c r="A1431" s="269">
        <v>1234</v>
      </c>
      <c r="B1431" s="59" t="s">
        <v>662</v>
      </c>
      <c r="C1431" s="145" t="s">
        <v>709</v>
      </c>
      <c r="D1431" s="59" t="s">
        <v>708</v>
      </c>
      <c r="E1431" s="100">
        <v>19</v>
      </c>
      <c r="F1431" s="185"/>
      <c r="G1431" s="293">
        <f t="shared" si="65"/>
        <v>0</v>
      </c>
      <c r="I1431" s="246"/>
    </row>
    <row r="1432" spans="1:9" ht="15">
      <c r="A1432" s="269">
        <v>1235</v>
      </c>
      <c r="B1432" s="59" t="s">
        <v>662</v>
      </c>
      <c r="C1432" s="145" t="s">
        <v>710</v>
      </c>
      <c r="D1432" s="59" t="s">
        <v>708</v>
      </c>
      <c r="E1432" s="100">
        <v>128</v>
      </c>
      <c r="F1432" s="185"/>
      <c r="G1432" s="293">
        <f t="shared" si="65"/>
        <v>0</v>
      </c>
      <c r="I1432" s="246"/>
    </row>
    <row r="1433" spans="1:9" ht="15">
      <c r="A1433" s="269">
        <v>1236</v>
      </c>
      <c r="B1433" s="59" t="s">
        <v>662</v>
      </c>
      <c r="C1433" s="145" t="s">
        <v>711</v>
      </c>
      <c r="D1433" s="59" t="s">
        <v>708</v>
      </c>
      <c r="E1433" s="100">
        <v>108</v>
      </c>
      <c r="F1433" s="185"/>
      <c r="G1433" s="293">
        <f t="shared" si="65"/>
        <v>0</v>
      </c>
      <c r="I1433" s="246"/>
    </row>
    <row r="1434" spans="1:9" ht="15">
      <c r="A1434" s="269">
        <v>1237</v>
      </c>
      <c r="B1434" s="59" t="s">
        <v>662</v>
      </c>
      <c r="C1434" s="145" t="s">
        <v>712</v>
      </c>
      <c r="D1434" s="59" t="s">
        <v>708</v>
      </c>
      <c r="E1434" s="100">
        <v>42</v>
      </c>
      <c r="F1434" s="185"/>
      <c r="G1434" s="293">
        <f t="shared" si="65"/>
        <v>0</v>
      </c>
      <c r="I1434" s="246"/>
    </row>
    <row r="1435" spans="1:9" ht="15">
      <c r="A1435" s="269">
        <v>1238</v>
      </c>
      <c r="B1435" s="59" t="s">
        <v>662</v>
      </c>
      <c r="C1435" s="145" t="s">
        <v>713</v>
      </c>
      <c r="D1435" s="59" t="s">
        <v>664</v>
      </c>
      <c r="E1435" s="100">
        <v>12</v>
      </c>
      <c r="F1435" s="185"/>
      <c r="G1435" s="293">
        <f t="shared" si="65"/>
        <v>0</v>
      </c>
      <c r="I1435" s="246"/>
    </row>
    <row r="1436" spans="1:9" ht="15">
      <c r="A1436" s="269">
        <v>1239</v>
      </c>
      <c r="B1436" s="59" t="s">
        <v>662</v>
      </c>
      <c r="C1436" s="145" t="s">
        <v>714</v>
      </c>
      <c r="D1436" s="59" t="s">
        <v>664</v>
      </c>
      <c r="E1436" s="100">
        <v>11</v>
      </c>
      <c r="F1436" s="185"/>
      <c r="G1436" s="293">
        <f t="shared" si="65"/>
        <v>0</v>
      </c>
      <c r="I1436" s="246"/>
    </row>
    <row r="1437" spans="1:9" ht="15">
      <c r="A1437" s="269">
        <v>1240</v>
      </c>
      <c r="B1437" s="59" t="s">
        <v>662</v>
      </c>
      <c r="C1437" s="145" t="s">
        <v>715</v>
      </c>
      <c r="D1437" s="59" t="s">
        <v>664</v>
      </c>
      <c r="E1437" s="100">
        <v>27</v>
      </c>
      <c r="F1437" s="185"/>
      <c r="G1437" s="293">
        <f t="shared" si="65"/>
        <v>0</v>
      </c>
      <c r="I1437" s="246"/>
    </row>
    <row r="1438" spans="1:9" ht="15">
      <c r="A1438" s="269">
        <v>1241</v>
      </c>
      <c r="B1438" s="59" t="s">
        <v>662</v>
      </c>
      <c r="C1438" s="145" t="s">
        <v>716</v>
      </c>
      <c r="D1438" s="59" t="s">
        <v>664</v>
      </c>
      <c r="E1438" s="100">
        <v>3</v>
      </c>
      <c r="F1438" s="185"/>
      <c r="G1438" s="293">
        <f t="shared" si="65"/>
        <v>0</v>
      </c>
      <c r="I1438" s="246"/>
    </row>
    <row r="1439" spans="1:9" ht="15">
      <c r="A1439" s="269">
        <v>1242</v>
      </c>
      <c r="B1439" s="59" t="s">
        <v>662</v>
      </c>
      <c r="C1439" s="145" t="s">
        <v>717</v>
      </c>
      <c r="D1439" s="59" t="s">
        <v>664</v>
      </c>
      <c r="E1439" s="100">
        <v>12</v>
      </c>
      <c r="F1439" s="185"/>
      <c r="G1439" s="293">
        <f t="shared" si="65"/>
        <v>0</v>
      </c>
      <c r="I1439" s="246"/>
    </row>
    <row r="1440" spans="1:9" ht="15">
      <c r="A1440" s="269">
        <v>1243</v>
      </c>
      <c r="B1440" s="59" t="s">
        <v>662</v>
      </c>
      <c r="C1440" s="145" t="s">
        <v>718</v>
      </c>
      <c r="D1440" s="59" t="s">
        <v>1</v>
      </c>
      <c r="E1440" s="100">
        <v>20</v>
      </c>
      <c r="F1440" s="185"/>
      <c r="G1440" s="293">
        <f t="shared" si="65"/>
        <v>0</v>
      </c>
      <c r="I1440" s="246"/>
    </row>
    <row r="1441" spans="1:9" ht="15">
      <c r="A1441" s="269">
        <v>1244</v>
      </c>
      <c r="B1441" s="59" t="s">
        <v>662</v>
      </c>
      <c r="C1441" s="145" t="s">
        <v>719</v>
      </c>
      <c r="D1441" s="59" t="s">
        <v>1</v>
      </c>
      <c r="E1441" s="100">
        <v>2</v>
      </c>
      <c r="F1441" s="185"/>
      <c r="G1441" s="293">
        <f t="shared" si="65"/>
        <v>0</v>
      </c>
      <c r="I1441" s="246"/>
    </row>
    <row r="1442" spans="1:9" ht="15">
      <c r="A1442" s="269">
        <v>1245</v>
      </c>
      <c r="B1442" s="59" t="s">
        <v>662</v>
      </c>
      <c r="C1442" s="145" t="s">
        <v>720</v>
      </c>
      <c r="D1442" s="59" t="s">
        <v>667</v>
      </c>
      <c r="E1442" s="100">
        <v>110</v>
      </c>
      <c r="F1442" s="185"/>
      <c r="G1442" s="293">
        <f t="shared" si="65"/>
        <v>0</v>
      </c>
      <c r="I1442" s="246"/>
    </row>
    <row r="1443" spans="1:9" ht="15">
      <c r="A1443" s="269">
        <v>1246</v>
      </c>
      <c r="B1443" s="59" t="s">
        <v>662</v>
      </c>
      <c r="C1443" s="145" t="s">
        <v>721</v>
      </c>
      <c r="D1443" s="59" t="s">
        <v>664</v>
      </c>
      <c r="E1443" s="100">
        <v>1</v>
      </c>
      <c r="F1443" s="185"/>
      <c r="G1443" s="293">
        <f t="shared" si="65"/>
        <v>0</v>
      </c>
      <c r="I1443" s="246"/>
    </row>
    <row r="1444" spans="1:9" ht="15">
      <c r="A1444" s="269">
        <v>1247</v>
      </c>
      <c r="B1444" s="59" t="s">
        <v>662</v>
      </c>
      <c r="C1444" s="145" t="s">
        <v>722</v>
      </c>
      <c r="D1444" s="59" t="s">
        <v>1</v>
      </c>
      <c r="E1444" s="100">
        <v>32</v>
      </c>
      <c r="F1444" s="185"/>
      <c r="G1444" s="293">
        <f t="shared" si="65"/>
        <v>0</v>
      </c>
      <c r="I1444" s="246"/>
    </row>
    <row r="1445" spans="1:9" ht="15">
      <c r="A1445" s="269">
        <v>1248</v>
      </c>
      <c r="B1445" s="59" t="s">
        <v>662</v>
      </c>
      <c r="C1445" s="145" t="s">
        <v>723</v>
      </c>
      <c r="D1445" s="59" t="s">
        <v>1</v>
      </c>
      <c r="E1445" s="100">
        <v>9</v>
      </c>
      <c r="F1445" s="185"/>
      <c r="G1445" s="293">
        <f t="shared" si="65"/>
        <v>0</v>
      </c>
      <c r="I1445" s="246"/>
    </row>
    <row r="1446" spans="1:9" ht="15">
      <c r="A1446" s="269">
        <v>1249</v>
      </c>
      <c r="B1446" s="59" t="s">
        <v>662</v>
      </c>
      <c r="C1446" s="145" t="s">
        <v>724</v>
      </c>
      <c r="D1446" s="59" t="s">
        <v>1</v>
      </c>
      <c r="E1446" s="100">
        <v>6</v>
      </c>
      <c r="F1446" s="185"/>
      <c r="G1446" s="293">
        <f t="shared" si="65"/>
        <v>0</v>
      </c>
      <c r="I1446" s="246"/>
    </row>
    <row r="1447" spans="1:9" ht="15">
      <c r="A1447" s="269">
        <v>1250</v>
      </c>
      <c r="B1447" s="59" t="s">
        <v>662</v>
      </c>
      <c r="C1447" s="145" t="s">
        <v>725</v>
      </c>
      <c r="D1447" s="59" t="s">
        <v>678</v>
      </c>
      <c r="E1447" s="100">
        <v>2</v>
      </c>
      <c r="F1447" s="185"/>
      <c r="G1447" s="293">
        <f t="shared" si="65"/>
        <v>0</v>
      </c>
      <c r="I1447" s="246"/>
    </row>
    <row r="1448" spans="1:9" ht="15">
      <c r="A1448" s="269">
        <v>1251</v>
      </c>
      <c r="B1448" s="59" t="s">
        <v>662</v>
      </c>
      <c r="C1448" s="145" t="s">
        <v>726</v>
      </c>
      <c r="D1448" s="59" t="s">
        <v>678</v>
      </c>
      <c r="E1448" s="100">
        <v>123</v>
      </c>
      <c r="F1448" s="185"/>
      <c r="G1448" s="293">
        <f t="shared" si="65"/>
        <v>0</v>
      </c>
      <c r="I1448" s="246"/>
    </row>
    <row r="1449" spans="1:9" ht="15">
      <c r="A1449" s="269">
        <v>1252</v>
      </c>
      <c r="B1449" s="59" t="s">
        <v>662</v>
      </c>
      <c r="C1449" s="145" t="s">
        <v>727</v>
      </c>
      <c r="D1449" s="59" t="s">
        <v>667</v>
      </c>
      <c r="E1449" s="100">
        <v>7</v>
      </c>
      <c r="F1449" s="185"/>
      <c r="G1449" s="293">
        <f t="shared" si="65"/>
        <v>0</v>
      </c>
      <c r="I1449" s="246"/>
    </row>
    <row r="1450" spans="1:9" ht="15">
      <c r="A1450" s="269">
        <v>1253</v>
      </c>
      <c r="B1450" s="59" t="s">
        <v>662</v>
      </c>
      <c r="C1450" s="145" t="s">
        <v>728</v>
      </c>
      <c r="D1450" s="59" t="s">
        <v>667</v>
      </c>
      <c r="E1450" s="100">
        <v>17</v>
      </c>
      <c r="F1450" s="185"/>
      <c r="G1450" s="293">
        <f t="shared" si="65"/>
        <v>0</v>
      </c>
      <c r="I1450" s="246"/>
    </row>
    <row r="1451" spans="1:9" ht="15">
      <c r="A1451" s="269">
        <v>1254</v>
      </c>
      <c r="B1451" s="59" t="s">
        <v>662</v>
      </c>
      <c r="C1451" s="145" t="s">
        <v>729</v>
      </c>
      <c r="D1451" s="59" t="s">
        <v>667</v>
      </c>
      <c r="E1451" s="100">
        <v>50</v>
      </c>
      <c r="F1451" s="185"/>
      <c r="G1451" s="293">
        <f t="shared" si="65"/>
        <v>0</v>
      </c>
      <c r="I1451" s="246"/>
    </row>
    <row r="1452" spans="1:9" ht="15">
      <c r="A1452" s="269">
        <v>1255</v>
      </c>
      <c r="B1452" s="59" t="s">
        <v>662</v>
      </c>
      <c r="C1452" s="145" t="s">
        <v>730</v>
      </c>
      <c r="D1452" s="59" t="s">
        <v>667</v>
      </c>
      <c r="E1452" s="100">
        <v>5</v>
      </c>
      <c r="F1452" s="185"/>
      <c r="G1452" s="293">
        <f t="shared" si="65"/>
        <v>0</v>
      </c>
      <c r="I1452" s="246"/>
    </row>
    <row r="1453" spans="1:9" ht="15">
      <c r="A1453" s="269">
        <v>1256</v>
      </c>
      <c r="B1453" s="59" t="s">
        <v>662</v>
      </c>
      <c r="C1453" s="145" t="s">
        <v>731</v>
      </c>
      <c r="D1453" s="59" t="s">
        <v>667</v>
      </c>
      <c r="E1453" s="100">
        <v>6</v>
      </c>
      <c r="F1453" s="185"/>
      <c r="G1453" s="293">
        <f t="shared" si="65"/>
        <v>0</v>
      </c>
      <c r="I1453" s="246"/>
    </row>
    <row r="1454" spans="1:9" ht="15">
      <c r="A1454" s="269">
        <v>1257</v>
      </c>
      <c r="B1454" s="59" t="s">
        <v>662</v>
      </c>
      <c r="C1454" s="145" t="s">
        <v>732</v>
      </c>
      <c r="D1454" s="59" t="s">
        <v>667</v>
      </c>
      <c r="E1454" s="100">
        <v>4</v>
      </c>
      <c r="F1454" s="185"/>
      <c r="G1454" s="293">
        <f t="shared" si="65"/>
        <v>0</v>
      </c>
      <c r="I1454" s="246"/>
    </row>
    <row r="1455" spans="1:9" ht="15">
      <c r="A1455" s="269">
        <v>1258</v>
      </c>
      <c r="B1455" s="59" t="s">
        <v>662</v>
      </c>
      <c r="C1455" s="145" t="s">
        <v>733</v>
      </c>
      <c r="D1455" s="59" t="s">
        <v>1</v>
      </c>
      <c r="E1455" s="100">
        <v>4</v>
      </c>
      <c r="F1455" s="185"/>
      <c r="G1455" s="293">
        <f t="shared" si="65"/>
        <v>0</v>
      </c>
      <c r="I1455" s="246"/>
    </row>
    <row r="1456" spans="1:9" ht="15">
      <c r="A1456" s="269">
        <v>1259</v>
      </c>
      <c r="B1456" s="59" t="s">
        <v>662</v>
      </c>
      <c r="C1456" s="145" t="s">
        <v>734</v>
      </c>
      <c r="D1456" s="59" t="s">
        <v>193</v>
      </c>
      <c r="E1456" s="100">
        <v>2</v>
      </c>
      <c r="F1456" s="185"/>
      <c r="G1456" s="293">
        <f t="shared" si="65"/>
        <v>0</v>
      </c>
      <c r="I1456" s="246"/>
    </row>
    <row r="1457" spans="1:9" ht="15">
      <c r="A1457" s="269">
        <v>1260</v>
      </c>
      <c r="B1457" s="59" t="s">
        <v>662</v>
      </c>
      <c r="C1457" s="145" t="s">
        <v>735</v>
      </c>
      <c r="D1457" s="59" t="s">
        <v>193</v>
      </c>
      <c r="E1457" s="100">
        <v>2</v>
      </c>
      <c r="F1457" s="185"/>
      <c r="G1457" s="293">
        <f t="shared" si="65"/>
        <v>0</v>
      </c>
      <c r="I1457" s="246"/>
    </row>
    <row r="1458" spans="1:9" ht="15">
      <c r="A1458" s="269">
        <v>1261</v>
      </c>
      <c r="B1458" s="59" t="s">
        <v>662</v>
      </c>
      <c r="C1458" s="145" t="s">
        <v>736</v>
      </c>
      <c r="D1458" s="59" t="s">
        <v>193</v>
      </c>
      <c r="E1458" s="100">
        <v>10</v>
      </c>
      <c r="F1458" s="185"/>
      <c r="G1458" s="293">
        <f t="shared" si="65"/>
        <v>0</v>
      </c>
      <c r="I1458" s="246"/>
    </row>
    <row r="1459" spans="1:9" ht="15">
      <c r="A1459" s="269">
        <v>1262</v>
      </c>
      <c r="B1459" s="59" t="s">
        <v>662</v>
      </c>
      <c r="C1459" s="145" t="s">
        <v>737</v>
      </c>
      <c r="D1459" s="59" t="s">
        <v>667</v>
      </c>
      <c r="E1459" s="100">
        <v>6</v>
      </c>
      <c r="F1459" s="185"/>
      <c r="G1459" s="293">
        <f t="shared" si="65"/>
        <v>0</v>
      </c>
      <c r="I1459" s="246"/>
    </row>
    <row r="1460" spans="1:9" ht="15">
      <c r="A1460" s="269">
        <v>1263</v>
      </c>
      <c r="B1460" s="59" t="s">
        <v>662</v>
      </c>
      <c r="C1460" s="145" t="s">
        <v>738</v>
      </c>
      <c r="D1460" s="59" t="s">
        <v>667</v>
      </c>
      <c r="E1460" s="100">
        <v>2</v>
      </c>
      <c r="F1460" s="185"/>
      <c r="G1460" s="293">
        <f t="shared" si="65"/>
        <v>0</v>
      </c>
      <c r="I1460" s="246"/>
    </row>
    <row r="1461" spans="1:9" ht="15">
      <c r="A1461" s="269">
        <v>1264</v>
      </c>
      <c r="B1461" s="59" t="s">
        <v>662</v>
      </c>
      <c r="C1461" s="145" t="s">
        <v>739</v>
      </c>
      <c r="D1461" s="59" t="s">
        <v>1</v>
      </c>
      <c r="E1461" s="100">
        <v>1</v>
      </c>
      <c r="F1461" s="185"/>
      <c r="G1461" s="293">
        <f t="shared" si="65"/>
        <v>0</v>
      </c>
      <c r="I1461" s="246"/>
    </row>
    <row r="1462" spans="1:9" ht="15">
      <c r="A1462" s="269">
        <v>1265</v>
      </c>
      <c r="B1462" s="59" t="s">
        <v>662</v>
      </c>
      <c r="C1462" s="145" t="s">
        <v>740</v>
      </c>
      <c r="D1462" s="59" t="s">
        <v>1</v>
      </c>
      <c r="E1462" s="100">
        <v>2</v>
      </c>
      <c r="F1462" s="185"/>
      <c r="G1462" s="293">
        <f t="shared" si="65"/>
        <v>0</v>
      </c>
      <c r="I1462" s="246"/>
    </row>
    <row r="1463" spans="1:9" ht="15">
      <c r="A1463" s="269">
        <v>1266</v>
      </c>
      <c r="B1463" s="59" t="s">
        <v>662</v>
      </c>
      <c r="C1463" s="145" t="s">
        <v>741</v>
      </c>
      <c r="D1463" s="59" t="s">
        <v>1</v>
      </c>
      <c r="E1463" s="100">
        <v>3</v>
      </c>
      <c r="F1463" s="185"/>
      <c r="G1463" s="293">
        <f t="shared" si="65"/>
        <v>0</v>
      </c>
      <c r="I1463" s="246"/>
    </row>
    <row r="1464" spans="1:9" ht="15">
      <c r="A1464" s="269">
        <v>1267</v>
      </c>
      <c r="B1464" s="59" t="s">
        <v>662</v>
      </c>
      <c r="C1464" s="145" t="s">
        <v>742</v>
      </c>
      <c r="D1464" s="59" t="s">
        <v>1</v>
      </c>
      <c r="E1464" s="100">
        <v>7</v>
      </c>
      <c r="F1464" s="185"/>
      <c r="G1464" s="293">
        <f t="shared" si="65"/>
        <v>0</v>
      </c>
      <c r="I1464" s="246"/>
    </row>
    <row r="1465" spans="1:9" ht="25.5">
      <c r="A1465" s="269">
        <v>1268</v>
      </c>
      <c r="B1465" s="59" t="s">
        <v>662</v>
      </c>
      <c r="C1465" s="145" t="s">
        <v>743</v>
      </c>
      <c r="D1465" s="59" t="s">
        <v>2</v>
      </c>
      <c r="E1465" s="100">
        <v>24</v>
      </c>
      <c r="F1465" s="185"/>
      <c r="G1465" s="293">
        <f t="shared" si="65"/>
        <v>0</v>
      </c>
      <c r="I1465" s="246"/>
    </row>
    <row r="1466" spans="1:9" ht="15">
      <c r="A1466" s="269">
        <v>1269</v>
      </c>
      <c r="B1466" s="59" t="s">
        <v>662</v>
      </c>
      <c r="C1466" s="145" t="s">
        <v>744</v>
      </c>
      <c r="D1466" s="59" t="s">
        <v>2</v>
      </c>
      <c r="E1466" s="100">
        <v>88</v>
      </c>
      <c r="F1466" s="185"/>
      <c r="G1466" s="293">
        <f t="shared" si="65"/>
        <v>0</v>
      </c>
      <c r="I1466" s="246"/>
    </row>
    <row r="1467" spans="1:9" ht="15">
      <c r="A1467" s="269">
        <v>1270</v>
      </c>
      <c r="B1467" s="59" t="s">
        <v>662</v>
      </c>
      <c r="C1467" s="145" t="s">
        <v>745</v>
      </c>
      <c r="D1467" s="59" t="s">
        <v>1</v>
      </c>
      <c r="E1467" s="100">
        <v>4</v>
      </c>
      <c r="F1467" s="185"/>
      <c r="G1467" s="293">
        <f t="shared" si="65"/>
        <v>0</v>
      </c>
      <c r="I1467" s="246"/>
    </row>
    <row r="1468" spans="1:9" ht="15">
      <c r="A1468" s="269">
        <v>1271</v>
      </c>
      <c r="B1468" s="59" t="s">
        <v>662</v>
      </c>
      <c r="C1468" s="145" t="s">
        <v>746</v>
      </c>
      <c r="D1468" s="59" t="s">
        <v>193</v>
      </c>
      <c r="E1468" s="100">
        <v>1</v>
      </c>
      <c r="F1468" s="185"/>
      <c r="G1468" s="293">
        <f t="shared" si="65"/>
        <v>0</v>
      </c>
      <c r="I1468" s="246"/>
    </row>
    <row r="1469" spans="1:9" ht="15">
      <c r="A1469" s="269">
        <v>1272</v>
      </c>
      <c r="B1469" s="59" t="s">
        <v>662</v>
      </c>
      <c r="C1469" s="145" t="s">
        <v>747</v>
      </c>
      <c r="D1469" s="59" t="s">
        <v>193</v>
      </c>
      <c r="E1469" s="100">
        <v>1</v>
      </c>
      <c r="F1469" s="185"/>
      <c r="G1469" s="293">
        <f t="shared" si="65"/>
        <v>0</v>
      </c>
      <c r="I1469" s="246"/>
    </row>
    <row r="1470" spans="1:9" ht="15">
      <c r="A1470" s="269">
        <v>1273</v>
      </c>
      <c r="B1470" s="59" t="s">
        <v>662</v>
      </c>
      <c r="C1470" s="145" t="s">
        <v>748</v>
      </c>
      <c r="D1470" s="59" t="s">
        <v>193</v>
      </c>
      <c r="E1470" s="100">
        <v>4</v>
      </c>
      <c r="F1470" s="185"/>
      <c r="G1470" s="293">
        <f t="shared" si="65"/>
        <v>0</v>
      </c>
      <c r="I1470" s="246"/>
    </row>
    <row r="1471" spans="1:9" ht="15">
      <c r="A1471" s="269">
        <v>1274</v>
      </c>
      <c r="B1471" s="59" t="s">
        <v>662</v>
      </c>
      <c r="C1471" s="145" t="s">
        <v>745</v>
      </c>
      <c r="D1471" s="59" t="s">
        <v>1</v>
      </c>
      <c r="E1471" s="100">
        <v>2</v>
      </c>
      <c r="F1471" s="185"/>
      <c r="G1471" s="293">
        <f t="shared" si="65"/>
        <v>0</v>
      </c>
      <c r="I1471" s="246"/>
    </row>
    <row r="1472" spans="1:9" ht="25.5">
      <c r="A1472" s="269">
        <v>1275</v>
      </c>
      <c r="B1472" s="59" t="s">
        <v>662</v>
      </c>
      <c r="C1472" s="145" t="s">
        <v>749</v>
      </c>
      <c r="D1472" s="59" t="s">
        <v>2</v>
      </c>
      <c r="E1472" s="100">
        <v>26</v>
      </c>
      <c r="F1472" s="185"/>
      <c r="G1472" s="293">
        <f t="shared" si="65"/>
        <v>0</v>
      </c>
      <c r="I1472" s="246"/>
    </row>
    <row r="1473" spans="1:9" ht="25.5">
      <c r="A1473" s="269">
        <v>1276</v>
      </c>
      <c r="B1473" s="59" t="s">
        <v>662</v>
      </c>
      <c r="C1473" s="145" t="s">
        <v>750</v>
      </c>
      <c r="D1473" s="59" t="s">
        <v>2</v>
      </c>
      <c r="E1473" s="100">
        <v>88</v>
      </c>
      <c r="F1473" s="185"/>
      <c r="G1473" s="293">
        <f t="shared" si="65"/>
        <v>0</v>
      </c>
      <c r="I1473" s="246"/>
    </row>
    <row r="1474" spans="1:9" ht="15">
      <c r="A1474" s="269">
        <v>1277</v>
      </c>
      <c r="B1474" s="59" t="s">
        <v>662</v>
      </c>
      <c r="C1474" s="145" t="s">
        <v>744</v>
      </c>
      <c r="D1474" s="59" t="s">
        <v>2</v>
      </c>
      <c r="E1474" s="100">
        <v>88</v>
      </c>
      <c r="F1474" s="185"/>
      <c r="G1474" s="293">
        <f t="shared" si="65"/>
        <v>0</v>
      </c>
      <c r="I1474" s="246"/>
    </row>
    <row r="1475" spans="1:9" ht="25.5">
      <c r="A1475" s="269">
        <v>1278</v>
      </c>
      <c r="B1475" s="59" t="s">
        <v>662</v>
      </c>
      <c r="C1475" s="145" t="s">
        <v>751</v>
      </c>
      <c r="D1475" s="59" t="s">
        <v>2</v>
      </c>
      <c r="E1475" s="100">
        <v>5</v>
      </c>
      <c r="F1475" s="185"/>
      <c r="G1475" s="293">
        <f t="shared" si="65"/>
        <v>0</v>
      </c>
      <c r="I1475" s="246"/>
    </row>
    <row r="1476" spans="1:9" ht="15">
      <c r="A1476" s="269">
        <v>1279</v>
      </c>
      <c r="B1476" s="59" t="s">
        <v>662</v>
      </c>
      <c r="C1476" s="145" t="s">
        <v>752</v>
      </c>
      <c r="D1476" s="59" t="s">
        <v>1</v>
      </c>
      <c r="E1476" s="100">
        <v>40</v>
      </c>
      <c r="F1476" s="185"/>
      <c r="G1476" s="293">
        <f aca="true" t="shared" si="66" ref="G1476:G1494">E1476*F1476</f>
        <v>0</v>
      </c>
      <c r="I1476" s="246"/>
    </row>
    <row r="1477" spans="1:9" ht="15">
      <c r="A1477" s="269">
        <v>1280</v>
      </c>
      <c r="B1477" s="59" t="s">
        <v>662</v>
      </c>
      <c r="C1477" s="145" t="s">
        <v>753</v>
      </c>
      <c r="D1477" s="59" t="s">
        <v>1</v>
      </c>
      <c r="E1477" s="100">
        <v>10</v>
      </c>
      <c r="F1477" s="185"/>
      <c r="G1477" s="293">
        <f t="shared" si="66"/>
        <v>0</v>
      </c>
      <c r="I1477" s="246"/>
    </row>
    <row r="1478" spans="1:9" ht="15">
      <c r="A1478" s="269">
        <v>1281</v>
      </c>
      <c r="B1478" s="59" t="s">
        <v>662</v>
      </c>
      <c r="C1478" s="145" t="s">
        <v>754</v>
      </c>
      <c r="D1478" s="59" t="s">
        <v>755</v>
      </c>
      <c r="E1478" s="100">
        <v>34</v>
      </c>
      <c r="F1478" s="185"/>
      <c r="G1478" s="293">
        <f t="shared" si="66"/>
        <v>0</v>
      </c>
      <c r="I1478" s="246"/>
    </row>
    <row r="1479" spans="1:9" ht="15">
      <c r="A1479" s="269">
        <v>1282</v>
      </c>
      <c r="B1479" s="59" t="s">
        <v>662</v>
      </c>
      <c r="C1479" s="145" t="s">
        <v>756</v>
      </c>
      <c r="D1479" s="59" t="s">
        <v>757</v>
      </c>
      <c r="E1479" s="100">
        <v>46</v>
      </c>
      <c r="F1479" s="185"/>
      <c r="G1479" s="293">
        <f t="shared" si="66"/>
        <v>0</v>
      </c>
      <c r="I1479" s="246"/>
    </row>
    <row r="1480" spans="1:9" ht="15">
      <c r="A1480" s="269">
        <v>1283</v>
      </c>
      <c r="B1480" s="59" t="s">
        <v>662</v>
      </c>
      <c r="C1480" s="145" t="s">
        <v>758</v>
      </c>
      <c r="D1480" s="59" t="s">
        <v>1</v>
      </c>
      <c r="E1480" s="100">
        <v>2</v>
      </c>
      <c r="F1480" s="185"/>
      <c r="G1480" s="293">
        <f t="shared" si="66"/>
        <v>0</v>
      </c>
      <c r="I1480" s="246"/>
    </row>
    <row r="1481" spans="1:9" ht="15">
      <c r="A1481" s="269">
        <v>1284</v>
      </c>
      <c r="B1481" s="59" t="s">
        <v>662</v>
      </c>
      <c r="C1481" s="145" t="s">
        <v>759</v>
      </c>
      <c r="D1481" s="59" t="s">
        <v>1</v>
      </c>
      <c r="E1481" s="100">
        <v>13</v>
      </c>
      <c r="F1481" s="185"/>
      <c r="G1481" s="293">
        <f t="shared" si="66"/>
        <v>0</v>
      </c>
      <c r="I1481" s="246"/>
    </row>
    <row r="1482" spans="1:9" ht="15">
      <c r="A1482" s="269">
        <v>1285</v>
      </c>
      <c r="B1482" s="59" t="s">
        <v>662</v>
      </c>
      <c r="C1482" s="145" t="s">
        <v>760</v>
      </c>
      <c r="D1482" s="59" t="s">
        <v>1</v>
      </c>
      <c r="E1482" s="100">
        <v>6</v>
      </c>
      <c r="F1482" s="185"/>
      <c r="G1482" s="293">
        <f t="shared" si="66"/>
        <v>0</v>
      </c>
      <c r="I1482" s="246"/>
    </row>
    <row r="1483" spans="1:9" ht="15">
      <c r="A1483" s="269">
        <v>1286</v>
      </c>
      <c r="B1483" s="59" t="s">
        <v>662</v>
      </c>
      <c r="C1483" s="145" t="s">
        <v>761</v>
      </c>
      <c r="D1483" s="59" t="s">
        <v>1</v>
      </c>
      <c r="E1483" s="100">
        <v>6</v>
      </c>
      <c r="F1483" s="185"/>
      <c r="G1483" s="293">
        <f t="shared" si="66"/>
        <v>0</v>
      </c>
      <c r="I1483" s="246"/>
    </row>
    <row r="1484" spans="1:9" ht="15">
      <c r="A1484" s="269">
        <v>1287</v>
      </c>
      <c r="B1484" s="59" t="s">
        <v>662</v>
      </c>
      <c r="C1484" s="145" t="s">
        <v>762</v>
      </c>
      <c r="D1484" s="59" t="s">
        <v>1</v>
      </c>
      <c r="E1484" s="100">
        <v>2</v>
      </c>
      <c r="F1484" s="185"/>
      <c r="G1484" s="293">
        <f t="shared" si="66"/>
        <v>0</v>
      </c>
      <c r="I1484" s="246"/>
    </row>
    <row r="1485" spans="1:9" ht="15">
      <c r="A1485" s="269">
        <v>1288</v>
      </c>
      <c r="B1485" s="59" t="s">
        <v>662</v>
      </c>
      <c r="C1485" s="145" t="s">
        <v>763</v>
      </c>
      <c r="D1485" s="59" t="s">
        <v>1</v>
      </c>
      <c r="E1485" s="100">
        <v>2</v>
      </c>
      <c r="F1485" s="185"/>
      <c r="G1485" s="293">
        <f t="shared" si="66"/>
        <v>0</v>
      </c>
      <c r="I1485" s="246"/>
    </row>
    <row r="1486" spans="1:9" ht="15">
      <c r="A1486" s="269">
        <v>1289</v>
      </c>
      <c r="B1486" s="59" t="s">
        <v>662</v>
      </c>
      <c r="C1486" s="145" t="s">
        <v>764</v>
      </c>
      <c r="D1486" s="59" t="s">
        <v>193</v>
      </c>
      <c r="E1486" s="100">
        <v>2</v>
      </c>
      <c r="F1486" s="185"/>
      <c r="G1486" s="293">
        <f t="shared" si="66"/>
        <v>0</v>
      </c>
      <c r="I1486" s="246"/>
    </row>
    <row r="1487" spans="1:9" ht="15">
      <c r="A1487" s="269">
        <v>1290</v>
      </c>
      <c r="B1487" s="59" t="s">
        <v>662</v>
      </c>
      <c r="C1487" s="145" t="s">
        <v>765</v>
      </c>
      <c r="D1487" s="59" t="s">
        <v>193</v>
      </c>
      <c r="E1487" s="100">
        <v>2</v>
      </c>
      <c r="F1487" s="185"/>
      <c r="G1487" s="293">
        <f t="shared" si="66"/>
        <v>0</v>
      </c>
      <c r="I1487" s="246"/>
    </row>
    <row r="1488" spans="1:9" ht="15">
      <c r="A1488" s="269">
        <v>1291</v>
      </c>
      <c r="B1488" s="59" t="s">
        <v>662</v>
      </c>
      <c r="C1488" s="145" t="s">
        <v>766</v>
      </c>
      <c r="D1488" s="59" t="s">
        <v>64</v>
      </c>
      <c r="E1488" s="100">
        <v>3.35</v>
      </c>
      <c r="F1488" s="185"/>
      <c r="G1488" s="293">
        <f t="shared" si="66"/>
        <v>0</v>
      </c>
      <c r="I1488" s="246"/>
    </row>
    <row r="1489" spans="1:9" ht="15">
      <c r="A1489" s="269">
        <v>1292</v>
      </c>
      <c r="B1489" s="59" t="s">
        <v>662</v>
      </c>
      <c r="C1489" s="145" t="s">
        <v>767</v>
      </c>
      <c r="D1489" s="59" t="s">
        <v>193</v>
      </c>
      <c r="E1489" s="100">
        <v>5</v>
      </c>
      <c r="F1489" s="185"/>
      <c r="G1489" s="293">
        <f t="shared" si="66"/>
        <v>0</v>
      </c>
      <c r="I1489" s="246"/>
    </row>
    <row r="1490" spans="1:9" ht="15">
      <c r="A1490" s="269">
        <v>1293</v>
      </c>
      <c r="B1490" s="59" t="s">
        <v>662</v>
      </c>
      <c r="C1490" s="145" t="s">
        <v>768</v>
      </c>
      <c r="D1490" s="59" t="s">
        <v>193</v>
      </c>
      <c r="E1490" s="100">
        <v>1</v>
      </c>
      <c r="F1490" s="185"/>
      <c r="G1490" s="293">
        <f t="shared" si="66"/>
        <v>0</v>
      </c>
      <c r="I1490" s="246"/>
    </row>
    <row r="1491" spans="1:9" ht="15">
      <c r="A1491" s="269">
        <v>1294</v>
      </c>
      <c r="B1491" s="59" t="s">
        <v>662</v>
      </c>
      <c r="C1491" s="145" t="s">
        <v>769</v>
      </c>
      <c r="D1491" s="59" t="s">
        <v>64</v>
      </c>
      <c r="E1491" s="100">
        <v>1.5</v>
      </c>
      <c r="F1491" s="185"/>
      <c r="G1491" s="293">
        <f t="shared" si="66"/>
        <v>0</v>
      </c>
      <c r="I1491" s="246"/>
    </row>
    <row r="1492" spans="1:9" ht="15">
      <c r="A1492" s="269">
        <v>1295</v>
      </c>
      <c r="B1492" s="59" t="s">
        <v>662</v>
      </c>
      <c r="C1492" s="145" t="s">
        <v>764</v>
      </c>
      <c r="D1492" s="59" t="s">
        <v>193</v>
      </c>
      <c r="E1492" s="100">
        <v>8</v>
      </c>
      <c r="F1492" s="185"/>
      <c r="G1492" s="293">
        <f t="shared" si="66"/>
        <v>0</v>
      </c>
      <c r="I1492" s="246"/>
    </row>
    <row r="1493" spans="1:9" ht="15">
      <c r="A1493" s="269">
        <v>1296</v>
      </c>
      <c r="B1493" s="59" t="s">
        <v>662</v>
      </c>
      <c r="C1493" s="145" t="s">
        <v>770</v>
      </c>
      <c r="D1493" s="59" t="s">
        <v>771</v>
      </c>
      <c r="E1493" s="100">
        <v>2</v>
      </c>
      <c r="F1493" s="185"/>
      <c r="G1493" s="293">
        <f t="shared" si="66"/>
        <v>0</v>
      </c>
      <c r="I1493" s="246"/>
    </row>
    <row r="1494" spans="1:9" ht="15">
      <c r="A1494" s="269">
        <v>1297</v>
      </c>
      <c r="B1494" s="59" t="s">
        <v>662</v>
      </c>
      <c r="C1494" s="145" t="s">
        <v>772</v>
      </c>
      <c r="D1494" s="59" t="s">
        <v>771</v>
      </c>
      <c r="E1494" s="100">
        <v>8</v>
      </c>
      <c r="F1494" s="185"/>
      <c r="G1494" s="293">
        <f t="shared" si="66"/>
        <v>0</v>
      </c>
      <c r="I1494" s="246"/>
    </row>
    <row r="1495" spans="1:9" ht="15.75" customHeight="1" thickBot="1">
      <c r="A1495" s="338" t="s">
        <v>3</v>
      </c>
      <c r="B1495" s="339"/>
      <c r="C1495" s="339"/>
      <c r="D1495" s="339"/>
      <c r="E1495" s="339"/>
      <c r="F1495" s="340"/>
      <c r="G1495" s="223">
        <f>G1382</f>
        <v>0</v>
      </c>
      <c r="I1495" s="246"/>
    </row>
    <row r="1496" spans="1:9" ht="15.75" customHeight="1" thickBot="1">
      <c r="A1496" s="368" t="s">
        <v>1715</v>
      </c>
      <c r="B1496" s="369"/>
      <c r="C1496" s="369"/>
      <c r="D1496" s="369"/>
      <c r="E1496" s="369"/>
      <c r="F1496" s="370"/>
      <c r="G1496" s="135">
        <f>SUM(G1497+G1522+G1566+G1611+G1635)</f>
        <v>0</v>
      </c>
      <c r="I1496" s="246"/>
    </row>
    <row r="1497" spans="1:9" ht="15">
      <c r="A1497" s="383" t="s">
        <v>774</v>
      </c>
      <c r="B1497" s="384"/>
      <c r="C1497" s="384"/>
      <c r="D1497" s="384"/>
      <c r="E1497" s="384"/>
      <c r="F1497" s="385"/>
      <c r="G1497" s="71">
        <f>G1498+G1519</f>
        <v>0</v>
      </c>
      <c r="I1497" s="246"/>
    </row>
    <row r="1498" spans="1:10" ht="15">
      <c r="A1498" s="362" t="s">
        <v>775</v>
      </c>
      <c r="B1498" s="363"/>
      <c r="C1498" s="363"/>
      <c r="D1498" s="363"/>
      <c r="E1498" s="363"/>
      <c r="F1498" s="364"/>
      <c r="G1498" s="74">
        <f>SUM(G1499:G1518)</f>
        <v>0</v>
      </c>
      <c r="I1498" s="246"/>
      <c r="J1498" s="31"/>
    </row>
    <row r="1499" spans="1:10" ht="25.5">
      <c r="A1499" s="269">
        <v>1298</v>
      </c>
      <c r="B1499" s="23" t="s">
        <v>1429</v>
      </c>
      <c r="C1499" s="77" t="s">
        <v>1506</v>
      </c>
      <c r="D1499" s="23" t="s">
        <v>2</v>
      </c>
      <c r="E1499" s="113">
        <v>5810</v>
      </c>
      <c r="F1499" s="202"/>
      <c r="G1499" s="293">
        <f aca="true" t="shared" si="67" ref="G1499:G1518">E1499*F1499</f>
        <v>0</v>
      </c>
      <c r="I1499" s="246"/>
      <c r="J1499" s="31"/>
    </row>
    <row r="1500" spans="1:10" ht="25.5">
      <c r="A1500" s="269">
        <v>1299</v>
      </c>
      <c r="B1500" s="23" t="s">
        <v>1429</v>
      </c>
      <c r="C1500" s="77" t="s">
        <v>1507</v>
      </c>
      <c r="D1500" s="23" t="s">
        <v>2</v>
      </c>
      <c r="E1500" s="113">
        <v>175</v>
      </c>
      <c r="F1500" s="202"/>
      <c r="G1500" s="293">
        <f t="shared" si="67"/>
        <v>0</v>
      </c>
      <c r="I1500" s="246"/>
      <c r="J1500" s="31"/>
    </row>
    <row r="1501" spans="1:10" ht="25.5">
      <c r="A1501" s="269">
        <v>1300</v>
      </c>
      <c r="B1501" s="23" t="s">
        <v>1430</v>
      </c>
      <c r="C1501" s="77" t="s">
        <v>1508</v>
      </c>
      <c r="D1501" s="23" t="s">
        <v>2</v>
      </c>
      <c r="E1501" s="113" t="s">
        <v>778</v>
      </c>
      <c r="F1501" s="202"/>
      <c r="G1501" s="293">
        <f t="shared" si="67"/>
        <v>0</v>
      </c>
      <c r="I1501" s="246"/>
      <c r="J1501" s="31"/>
    </row>
    <row r="1502" spans="1:10" ht="25.5">
      <c r="A1502" s="269">
        <v>1301</v>
      </c>
      <c r="B1502" s="23" t="s">
        <v>777</v>
      </c>
      <c r="C1502" s="77" t="s">
        <v>1509</v>
      </c>
      <c r="D1502" s="23" t="s">
        <v>2</v>
      </c>
      <c r="E1502" s="113" t="s">
        <v>779</v>
      </c>
      <c r="F1502" s="202"/>
      <c r="G1502" s="293">
        <f t="shared" si="67"/>
        <v>0</v>
      </c>
      <c r="I1502" s="246"/>
      <c r="J1502" s="31"/>
    </row>
    <row r="1503" spans="1:10" ht="15">
      <c r="A1503" s="269">
        <v>1302</v>
      </c>
      <c r="B1503" s="23" t="s">
        <v>777</v>
      </c>
      <c r="C1503" s="77" t="s">
        <v>1510</v>
      </c>
      <c r="D1503" s="23" t="s">
        <v>2</v>
      </c>
      <c r="E1503" s="113" t="s">
        <v>780</v>
      </c>
      <c r="F1503" s="202"/>
      <c r="G1503" s="293">
        <f t="shared" si="67"/>
        <v>0</v>
      </c>
      <c r="I1503" s="246"/>
      <c r="J1503" s="31"/>
    </row>
    <row r="1504" spans="1:10" ht="15">
      <c r="A1504" s="269">
        <v>1303</v>
      </c>
      <c r="B1504" s="23" t="s">
        <v>777</v>
      </c>
      <c r="C1504" s="77" t="s">
        <v>1511</v>
      </c>
      <c r="D1504" s="23" t="s">
        <v>2</v>
      </c>
      <c r="E1504" s="113">
        <v>60</v>
      </c>
      <c r="F1504" s="202"/>
      <c r="G1504" s="293">
        <f t="shared" si="67"/>
        <v>0</v>
      </c>
      <c r="I1504" s="246"/>
      <c r="J1504" s="31"/>
    </row>
    <row r="1505" spans="1:10" ht="15">
      <c r="A1505" s="269">
        <v>1304</v>
      </c>
      <c r="B1505" s="23" t="s">
        <v>777</v>
      </c>
      <c r="C1505" s="77" t="s">
        <v>1512</v>
      </c>
      <c r="D1505" s="23" t="s">
        <v>2</v>
      </c>
      <c r="E1505" s="113">
        <v>18</v>
      </c>
      <c r="F1505" s="202"/>
      <c r="G1505" s="293">
        <f t="shared" si="67"/>
        <v>0</v>
      </c>
      <c r="I1505" s="246"/>
      <c r="J1505" s="31"/>
    </row>
    <row r="1506" spans="1:10" ht="15">
      <c r="A1506" s="269">
        <v>1305</v>
      </c>
      <c r="B1506" s="23" t="s">
        <v>777</v>
      </c>
      <c r="C1506" s="77" t="s">
        <v>1513</v>
      </c>
      <c r="D1506" s="23" t="s">
        <v>2</v>
      </c>
      <c r="E1506" s="113">
        <v>24</v>
      </c>
      <c r="F1506" s="202"/>
      <c r="G1506" s="293">
        <f t="shared" si="67"/>
        <v>0</v>
      </c>
      <c r="I1506" s="246"/>
      <c r="J1506" s="31"/>
    </row>
    <row r="1507" spans="1:10" ht="15">
      <c r="A1507" s="269">
        <v>1306</v>
      </c>
      <c r="B1507" s="23" t="s">
        <v>781</v>
      </c>
      <c r="C1507" s="77" t="s">
        <v>782</v>
      </c>
      <c r="D1507" s="23" t="s">
        <v>1</v>
      </c>
      <c r="E1507" s="113" t="s">
        <v>783</v>
      </c>
      <c r="F1507" s="202"/>
      <c r="G1507" s="293">
        <f t="shared" si="67"/>
        <v>0</v>
      </c>
      <c r="I1507" s="246"/>
      <c r="J1507" s="31"/>
    </row>
    <row r="1508" spans="1:10" ht="15">
      <c r="A1508" s="269">
        <v>1307</v>
      </c>
      <c r="B1508" s="23" t="s">
        <v>781</v>
      </c>
      <c r="C1508" s="77" t="s">
        <v>784</v>
      </c>
      <c r="D1508" s="23" t="s">
        <v>785</v>
      </c>
      <c r="E1508" s="113" t="s">
        <v>786</v>
      </c>
      <c r="F1508" s="202"/>
      <c r="G1508" s="293">
        <f t="shared" si="67"/>
        <v>0</v>
      </c>
      <c r="I1508" s="246"/>
      <c r="J1508" s="31"/>
    </row>
    <row r="1509" spans="1:10" ht="15">
      <c r="A1509" s="269">
        <v>1308</v>
      </c>
      <c r="B1509" s="23" t="s">
        <v>781</v>
      </c>
      <c r="C1509" s="77" t="s">
        <v>787</v>
      </c>
      <c r="D1509" s="23" t="s">
        <v>1</v>
      </c>
      <c r="E1509" s="113" t="s">
        <v>788</v>
      </c>
      <c r="F1509" s="202"/>
      <c r="G1509" s="293">
        <f t="shared" si="67"/>
        <v>0</v>
      </c>
      <c r="I1509" s="246"/>
      <c r="J1509" s="31"/>
    </row>
    <row r="1510" spans="1:10" ht="15">
      <c r="A1510" s="269">
        <v>1309</v>
      </c>
      <c r="B1510" s="23" t="s">
        <v>781</v>
      </c>
      <c r="C1510" s="77" t="s">
        <v>789</v>
      </c>
      <c r="D1510" s="23" t="s">
        <v>1</v>
      </c>
      <c r="E1510" s="113" t="s">
        <v>788</v>
      </c>
      <c r="F1510" s="202"/>
      <c r="G1510" s="293">
        <f t="shared" si="67"/>
        <v>0</v>
      </c>
      <c r="I1510" s="246"/>
      <c r="J1510" s="31"/>
    </row>
    <row r="1511" spans="1:10" ht="25.5">
      <c r="A1511" s="269">
        <v>1310</v>
      </c>
      <c r="B1511" s="23" t="s">
        <v>1431</v>
      </c>
      <c r="C1511" s="77" t="s">
        <v>1432</v>
      </c>
      <c r="D1511" s="23" t="s">
        <v>2</v>
      </c>
      <c r="E1511" s="113" t="s">
        <v>791</v>
      </c>
      <c r="F1511" s="202"/>
      <c r="G1511" s="293">
        <f t="shared" si="67"/>
        <v>0</v>
      </c>
      <c r="I1511" s="246"/>
      <c r="J1511" s="31"/>
    </row>
    <row r="1512" spans="1:10" ht="25.5">
      <c r="A1512" s="269">
        <v>1311</v>
      </c>
      <c r="B1512" s="23" t="s">
        <v>1431</v>
      </c>
      <c r="C1512" s="77" t="s">
        <v>1433</v>
      </c>
      <c r="D1512" s="23" t="s">
        <v>2</v>
      </c>
      <c r="E1512" s="113" t="s">
        <v>792</v>
      </c>
      <c r="F1512" s="202"/>
      <c r="G1512" s="293">
        <f t="shared" si="67"/>
        <v>0</v>
      </c>
      <c r="I1512" s="246"/>
      <c r="J1512" s="31"/>
    </row>
    <row r="1513" spans="1:10" ht="15">
      <c r="A1513" s="269">
        <v>1312</v>
      </c>
      <c r="B1513" s="23" t="s">
        <v>777</v>
      </c>
      <c r="C1513" s="77" t="s">
        <v>793</v>
      </c>
      <c r="D1513" s="23" t="s">
        <v>2</v>
      </c>
      <c r="E1513" s="113" t="s">
        <v>780</v>
      </c>
      <c r="F1513" s="202"/>
      <c r="G1513" s="293">
        <f t="shared" si="67"/>
        <v>0</v>
      </c>
      <c r="I1513" s="246"/>
      <c r="J1513" s="31"/>
    </row>
    <row r="1514" spans="1:10" ht="15">
      <c r="A1514" s="269">
        <v>1313</v>
      </c>
      <c r="B1514" s="23" t="s">
        <v>781</v>
      </c>
      <c r="C1514" s="77" t="s">
        <v>794</v>
      </c>
      <c r="D1514" s="23" t="s">
        <v>2</v>
      </c>
      <c r="E1514" s="113" t="s">
        <v>795</v>
      </c>
      <c r="F1514" s="202"/>
      <c r="G1514" s="293">
        <f t="shared" si="67"/>
        <v>0</v>
      </c>
      <c r="I1514" s="246"/>
      <c r="J1514" s="31"/>
    </row>
    <row r="1515" spans="1:10" ht="15">
      <c r="A1515" s="269">
        <v>1314</v>
      </c>
      <c r="B1515" s="23" t="s">
        <v>781</v>
      </c>
      <c r="C1515" s="77" t="s">
        <v>796</v>
      </c>
      <c r="D1515" s="23" t="s">
        <v>2</v>
      </c>
      <c r="E1515" s="113" t="s">
        <v>797</v>
      </c>
      <c r="F1515" s="202"/>
      <c r="G1515" s="293">
        <f t="shared" si="67"/>
        <v>0</v>
      </c>
      <c r="I1515" s="246"/>
      <c r="J1515" s="31"/>
    </row>
    <row r="1516" spans="1:10" ht="15">
      <c r="A1516" s="269">
        <v>1315</v>
      </c>
      <c r="B1516" s="23" t="s">
        <v>790</v>
      </c>
      <c r="C1516" s="77" t="s">
        <v>798</v>
      </c>
      <c r="D1516" s="23" t="s">
        <v>332</v>
      </c>
      <c r="E1516" s="113" t="s">
        <v>788</v>
      </c>
      <c r="F1516" s="202"/>
      <c r="G1516" s="293">
        <f t="shared" si="67"/>
        <v>0</v>
      </c>
      <c r="I1516" s="246"/>
      <c r="J1516" s="31"/>
    </row>
    <row r="1517" spans="1:10" ht="15">
      <c r="A1517" s="269">
        <v>1316</v>
      </c>
      <c r="B1517" s="23" t="s">
        <v>790</v>
      </c>
      <c r="C1517" s="77" t="s">
        <v>799</v>
      </c>
      <c r="D1517" s="23" t="s">
        <v>332</v>
      </c>
      <c r="E1517" s="113" t="s">
        <v>800</v>
      </c>
      <c r="F1517" s="202"/>
      <c r="G1517" s="293">
        <f t="shared" si="67"/>
        <v>0</v>
      </c>
      <c r="I1517" s="246"/>
      <c r="J1517" s="31"/>
    </row>
    <row r="1518" spans="1:10" ht="15">
      <c r="A1518" s="269">
        <v>1317</v>
      </c>
      <c r="B1518" s="23" t="s">
        <v>801</v>
      </c>
      <c r="C1518" s="77" t="s">
        <v>802</v>
      </c>
      <c r="D1518" s="23" t="s">
        <v>366</v>
      </c>
      <c r="E1518" s="113" t="s">
        <v>803</v>
      </c>
      <c r="F1518" s="202"/>
      <c r="G1518" s="293">
        <f t="shared" si="67"/>
        <v>0</v>
      </c>
      <c r="I1518" s="246"/>
      <c r="J1518" s="31"/>
    </row>
    <row r="1519" spans="1:10" ht="15">
      <c r="A1519" s="362" t="s">
        <v>804</v>
      </c>
      <c r="B1519" s="363"/>
      <c r="C1519" s="363"/>
      <c r="D1519" s="363"/>
      <c r="E1519" s="363"/>
      <c r="F1519" s="364"/>
      <c r="G1519" s="74">
        <f>G1520</f>
        <v>0</v>
      </c>
      <c r="I1519" s="246"/>
      <c r="J1519" s="31"/>
    </row>
    <row r="1520" spans="1:10" ht="15">
      <c r="A1520" s="269">
        <v>1318</v>
      </c>
      <c r="B1520" s="23" t="s">
        <v>781</v>
      </c>
      <c r="C1520" s="77" t="s">
        <v>805</v>
      </c>
      <c r="D1520" s="23" t="s">
        <v>1</v>
      </c>
      <c r="E1520" s="113" t="s">
        <v>806</v>
      </c>
      <c r="F1520" s="200"/>
      <c r="G1520" s="293">
        <f>E1520*F1520</f>
        <v>0</v>
      </c>
      <c r="I1520" s="246"/>
      <c r="J1520" s="31"/>
    </row>
    <row r="1521" spans="1:10" ht="15">
      <c r="A1521" s="371" t="s">
        <v>3</v>
      </c>
      <c r="B1521" s="372"/>
      <c r="C1521" s="372"/>
      <c r="D1521" s="372"/>
      <c r="E1521" s="372"/>
      <c r="F1521" s="373"/>
      <c r="G1521" s="237">
        <f>G1497</f>
        <v>0</v>
      </c>
      <c r="I1521" s="246"/>
      <c r="J1521" s="31"/>
    </row>
    <row r="1522" spans="1:10" ht="15">
      <c r="A1522" s="398" t="s">
        <v>807</v>
      </c>
      <c r="B1522" s="399"/>
      <c r="C1522" s="399"/>
      <c r="D1522" s="399"/>
      <c r="E1522" s="399"/>
      <c r="F1522" s="400"/>
      <c r="G1522" s="73">
        <f>SUM(G1523+G1554)</f>
        <v>0</v>
      </c>
      <c r="I1522" s="246"/>
      <c r="J1522" s="31"/>
    </row>
    <row r="1523" spans="1:10" ht="15">
      <c r="A1523" s="362" t="s">
        <v>775</v>
      </c>
      <c r="B1523" s="363"/>
      <c r="C1523" s="363"/>
      <c r="D1523" s="363"/>
      <c r="E1523" s="363"/>
      <c r="F1523" s="364"/>
      <c r="G1523" s="74">
        <f>SUM(G1524:G1553)</f>
        <v>0</v>
      </c>
      <c r="I1523" s="246"/>
      <c r="J1523" s="31"/>
    </row>
    <row r="1524" spans="1:10" ht="15">
      <c r="A1524" s="269">
        <v>1319</v>
      </c>
      <c r="B1524" s="23" t="s">
        <v>809</v>
      </c>
      <c r="C1524" s="77" t="s">
        <v>1514</v>
      </c>
      <c r="D1524" s="23" t="s">
        <v>2</v>
      </c>
      <c r="E1524" s="113">
        <v>154</v>
      </c>
      <c r="F1524" s="202"/>
      <c r="G1524" s="293">
        <f aca="true" t="shared" si="68" ref="G1524:G1564">E1524*F1524</f>
        <v>0</v>
      </c>
      <c r="I1524" s="246"/>
      <c r="J1524" s="31"/>
    </row>
    <row r="1525" spans="1:10" ht="15">
      <c r="A1525" s="269">
        <v>1320</v>
      </c>
      <c r="B1525" s="23" t="s">
        <v>809</v>
      </c>
      <c r="C1525" s="77" t="s">
        <v>1515</v>
      </c>
      <c r="D1525" s="23" t="s">
        <v>2</v>
      </c>
      <c r="E1525" s="113">
        <v>5</v>
      </c>
      <c r="F1525" s="202"/>
      <c r="G1525" s="293">
        <f t="shared" si="68"/>
        <v>0</v>
      </c>
      <c r="I1525" s="246"/>
      <c r="J1525" s="31"/>
    </row>
    <row r="1526" spans="1:10" ht="15">
      <c r="A1526" s="269">
        <v>1321</v>
      </c>
      <c r="B1526" s="23" t="s">
        <v>809</v>
      </c>
      <c r="C1526" s="77" t="s">
        <v>1516</v>
      </c>
      <c r="D1526" s="23" t="s">
        <v>2</v>
      </c>
      <c r="E1526" s="113">
        <v>162</v>
      </c>
      <c r="F1526" s="202"/>
      <c r="G1526" s="293">
        <f t="shared" si="68"/>
        <v>0</v>
      </c>
      <c r="I1526" s="246"/>
      <c r="J1526" s="31"/>
    </row>
    <row r="1527" spans="1:10" ht="15">
      <c r="A1527" s="269">
        <v>1322</v>
      </c>
      <c r="B1527" s="23" t="s">
        <v>809</v>
      </c>
      <c r="C1527" s="77" t="s">
        <v>1517</v>
      </c>
      <c r="D1527" s="23" t="s">
        <v>2</v>
      </c>
      <c r="E1527" s="113">
        <v>6</v>
      </c>
      <c r="F1527" s="202"/>
      <c r="G1527" s="293">
        <f t="shared" si="68"/>
        <v>0</v>
      </c>
      <c r="I1527" s="246"/>
      <c r="J1527" s="31"/>
    </row>
    <row r="1528" spans="1:10" ht="15">
      <c r="A1528" s="269">
        <v>1323</v>
      </c>
      <c r="B1528" s="23" t="s">
        <v>809</v>
      </c>
      <c r="C1528" s="77" t="s">
        <v>1518</v>
      </c>
      <c r="D1528" s="23" t="s">
        <v>2</v>
      </c>
      <c r="E1528" s="113">
        <v>414</v>
      </c>
      <c r="F1528" s="202"/>
      <c r="G1528" s="293">
        <f t="shared" si="68"/>
        <v>0</v>
      </c>
      <c r="I1528" s="246"/>
      <c r="J1528" s="31"/>
    </row>
    <row r="1529" spans="1:10" ht="15">
      <c r="A1529" s="269">
        <v>1324</v>
      </c>
      <c r="B1529" s="23" t="s">
        <v>809</v>
      </c>
      <c r="C1529" s="77" t="s">
        <v>1519</v>
      </c>
      <c r="D1529" s="23" t="s">
        <v>2</v>
      </c>
      <c r="E1529" s="113">
        <v>13</v>
      </c>
      <c r="F1529" s="202"/>
      <c r="G1529" s="293">
        <f t="shared" si="68"/>
        <v>0</v>
      </c>
      <c r="I1529" s="246"/>
      <c r="J1529" s="31"/>
    </row>
    <row r="1530" spans="1:10" ht="15">
      <c r="A1530" s="269">
        <v>1325</v>
      </c>
      <c r="B1530" s="23" t="s">
        <v>809</v>
      </c>
      <c r="C1530" s="77" t="s">
        <v>1520</v>
      </c>
      <c r="D1530" s="23" t="s">
        <v>2</v>
      </c>
      <c r="E1530" s="113">
        <v>62</v>
      </c>
      <c r="F1530" s="202"/>
      <c r="G1530" s="293">
        <f t="shared" si="68"/>
        <v>0</v>
      </c>
      <c r="I1530" s="246"/>
      <c r="J1530" s="31"/>
    </row>
    <row r="1531" spans="1:10" ht="15">
      <c r="A1531" s="269">
        <v>1326</v>
      </c>
      <c r="B1531" s="23" t="s">
        <v>809</v>
      </c>
      <c r="C1531" s="77" t="s">
        <v>1521</v>
      </c>
      <c r="D1531" s="23" t="s">
        <v>2</v>
      </c>
      <c r="E1531" s="113">
        <v>2</v>
      </c>
      <c r="F1531" s="202"/>
      <c r="G1531" s="293">
        <f t="shared" si="68"/>
        <v>0</v>
      </c>
      <c r="I1531" s="246"/>
      <c r="J1531" s="31"/>
    </row>
    <row r="1532" spans="1:10" ht="15">
      <c r="A1532" s="269">
        <v>1327</v>
      </c>
      <c r="B1532" s="23" t="s">
        <v>809</v>
      </c>
      <c r="C1532" s="77" t="s">
        <v>810</v>
      </c>
      <c r="D1532" s="23" t="s">
        <v>2</v>
      </c>
      <c r="E1532" s="113" t="s">
        <v>811</v>
      </c>
      <c r="F1532" s="202"/>
      <c r="G1532" s="293">
        <f t="shared" si="68"/>
        <v>0</v>
      </c>
      <c r="I1532" s="246"/>
      <c r="J1532" s="31"/>
    </row>
    <row r="1533" spans="1:10" ht="15">
      <c r="A1533" s="269">
        <v>1328</v>
      </c>
      <c r="B1533" s="23" t="s">
        <v>809</v>
      </c>
      <c r="C1533" s="77" t="s">
        <v>812</v>
      </c>
      <c r="D1533" s="23" t="s">
        <v>2</v>
      </c>
      <c r="E1533" s="113" t="s">
        <v>813</v>
      </c>
      <c r="F1533" s="202"/>
      <c r="G1533" s="293">
        <f t="shared" si="68"/>
        <v>0</v>
      </c>
      <c r="I1533" s="246"/>
      <c r="J1533" s="31"/>
    </row>
    <row r="1534" spans="1:10" ht="15">
      <c r="A1534" s="269">
        <v>1329</v>
      </c>
      <c r="B1534" s="23" t="s">
        <v>809</v>
      </c>
      <c r="C1534" s="77" t="s">
        <v>1522</v>
      </c>
      <c r="D1534" s="23" t="s">
        <v>2</v>
      </c>
      <c r="E1534" s="113">
        <v>67</v>
      </c>
      <c r="F1534" s="202"/>
      <c r="G1534" s="293">
        <f t="shared" si="68"/>
        <v>0</v>
      </c>
      <c r="I1534" s="246"/>
      <c r="J1534" s="31"/>
    </row>
    <row r="1535" spans="1:10" ht="15">
      <c r="A1535" s="269">
        <v>1330</v>
      </c>
      <c r="B1535" s="23" t="s">
        <v>809</v>
      </c>
      <c r="C1535" s="77" t="s">
        <v>1523</v>
      </c>
      <c r="D1535" s="23" t="s">
        <v>2</v>
      </c>
      <c r="E1535" s="113">
        <v>2</v>
      </c>
      <c r="F1535" s="202"/>
      <c r="G1535" s="293">
        <f t="shared" si="68"/>
        <v>0</v>
      </c>
      <c r="I1535" s="246"/>
      <c r="J1535" s="31"/>
    </row>
    <row r="1536" spans="1:10" ht="15">
      <c r="A1536" s="269">
        <v>1331</v>
      </c>
      <c r="B1536" s="23" t="s">
        <v>809</v>
      </c>
      <c r="C1536" s="77" t="s">
        <v>1524</v>
      </c>
      <c r="D1536" s="23" t="s">
        <v>2</v>
      </c>
      <c r="E1536" s="113">
        <v>103</v>
      </c>
      <c r="F1536" s="202"/>
      <c r="G1536" s="293">
        <f t="shared" si="68"/>
        <v>0</v>
      </c>
      <c r="I1536" s="246"/>
      <c r="J1536" s="31"/>
    </row>
    <row r="1537" spans="1:10" ht="15">
      <c r="A1537" s="269">
        <v>1332</v>
      </c>
      <c r="B1537" s="23" t="s">
        <v>809</v>
      </c>
      <c r="C1537" s="77" t="s">
        <v>1525</v>
      </c>
      <c r="D1537" s="23" t="s">
        <v>2</v>
      </c>
      <c r="E1537" s="113">
        <v>4</v>
      </c>
      <c r="F1537" s="202"/>
      <c r="G1537" s="293">
        <f t="shared" si="68"/>
        <v>0</v>
      </c>
      <c r="I1537" s="246"/>
      <c r="J1537" s="31"/>
    </row>
    <row r="1538" spans="1:10" ht="15">
      <c r="A1538" s="269">
        <v>1333</v>
      </c>
      <c r="B1538" s="23" t="s">
        <v>809</v>
      </c>
      <c r="C1538" s="77" t="s">
        <v>1526</v>
      </c>
      <c r="D1538" s="23" t="s">
        <v>2</v>
      </c>
      <c r="E1538" s="113">
        <v>356</v>
      </c>
      <c r="F1538" s="202"/>
      <c r="G1538" s="293">
        <f t="shared" si="68"/>
        <v>0</v>
      </c>
      <c r="I1538" s="246"/>
      <c r="J1538" s="31"/>
    </row>
    <row r="1539" spans="1:10" ht="15">
      <c r="A1539" s="269">
        <v>1334</v>
      </c>
      <c r="B1539" s="23" t="s">
        <v>809</v>
      </c>
      <c r="C1539" s="77" t="s">
        <v>1527</v>
      </c>
      <c r="D1539" s="23" t="s">
        <v>2</v>
      </c>
      <c r="E1539" s="113">
        <v>12</v>
      </c>
      <c r="F1539" s="202"/>
      <c r="G1539" s="293">
        <f t="shared" si="68"/>
        <v>0</v>
      </c>
      <c r="I1539" s="246"/>
      <c r="J1539" s="31"/>
    </row>
    <row r="1540" spans="1:10" ht="15">
      <c r="A1540" s="269">
        <v>1335</v>
      </c>
      <c r="B1540" s="23" t="s">
        <v>809</v>
      </c>
      <c r="C1540" s="77" t="s">
        <v>1528</v>
      </c>
      <c r="D1540" s="23" t="s">
        <v>2</v>
      </c>
      <c r="E1540" s="113">
        <v>169</v>
      </c>
      <c r="F1540" s="202"/>
      <c r="G1540" s="293">
        <f t="shared" si="68"/>
        <v>0</v>
      </c>
      <c r="I1540" s="246"/>
      <c r="J1540" s="31"/>
    </row>
    <row r="1541" spans="1:10" ht="15">
      <c r="A1541" s="269">
        <v>1336</v>
      </c>
      <c r="B1541" s="23" t="s">
        <v>809</v>
      </c>
      <c r="C1541" s="77" t="s">
        <v>1529</v>
      </c>
      <c r="D1541" s="23" t="s">
        <v>2</v>
      </c>
      <c r="E1541" s="113">
        <v>7</v>
      </c>
      <c r="F1541" s="202"/>
      <c r="G1541" s="293">
        <f t="shared" si="68"/>
        <v>0</v>
      </c>
      <c r="I1541" s="246"/>
      <c r="J1541" s="31"/>
    </row>
    <row r="1542" spans="1:10" ht="15">
      <c r="A1542" s="269">
        <v>1337</v>
      </c>
      <c r="B1542" s="23" t="s">
        <v>809</v>
      </c>
      <c r="C1542" s="77" t="s">
        <v>814</v>
      </c>
      <c r="D1542" s="23" t="s">
        <v>2</v>
      </c>
      <c r="E1542" s="113" t="s">
        <v>811</v>
      </c>
      <c r="F1542" s="202"/>
      <c r="G1542" s="293">
        <f t="shared" si="68"/>
        <v>0</v>
      </c>
      <c r="I1542" s="246"/>
      <c r="J1542" s="31"/>
    </row>
    <row r="1543" spans="1:10" ht="25.5">
      <c r="A1543" s="269">
        <v>1338</v>
      </c>
      <c r="B1543" s="23" t="s">
        <v>1434</v>
      </c>
      <c r="C1543" s="77" t="s">
        <v>1435</v>
      </c>
      <c r="D1543" s="23" t="s">
        <v>2</v>
      </c>
      <c r="E1543" s="113" t="s">
        <v>816</v>
      </c>
      <c r="F1543" s="202"/>
      <c r="G1543" s="293">
        <f t="shared" si="68"/>
        <v>0</v>
      </c>
      <c r="I1543" s="246"/>
      <c r="J1543" s="31"/>
    </row>
    <row r="1544" spans="1:10" ht="25.5">
      <c r="A1544" s="269">
        <v>1339</v>
      </c>
      <c r="B1544" s="23" t="s">
        <v>1434</v>
      </c>
      <c r="C1544" s="77" t="s">
        <v>1436</v>
      </c>
      <c r="D1544" s="23" t="s">
        <v>2</v>
      </c>
      <c r="E1544" s="113" t="s">
        <v>817</v>
      </c>
      <c r="F1544" s="202"/>
      <c r="G1544" s="293">
        <f t="shared" si="68"/>
        <v>0</v>
      </c>
      <c r="I1544" s="246"/>
      <c r="J1544" s="31"/>
    </row>
    <row r="1545" spans="1:10" ht="25.5">
      <c r="A1545" s="269">
        <v>1340</v>
      </c>
      <c r="B1545" s="23" t="s">
        <v>1434</v>
      </c>
      <c r="C1545" s="77" t="s">
        <v>1437</v>
      </c>
      <c r="D1545" s="23" t="s">
        <v>2</v>
      </c>
      <c r="E1545" s="113" t="s">
        <v>818</v>
      </c>
      <c r="F1545" s="202"/>
      <c r="G1545" s="293">
        <f t="shared" si="68"/>
        <v>0</v>
      </c>
      <c r="I1545" s="246"/>
      <c r="J1545" s="31"/>
    </row>
    <row r="1546" spans="1:10" ht="15">
      <c r="A1546" s="269">
        <v>1341</v>
      </c>
      <c r="B1546" s="23" t="s">
        <v>809</v>
      </c>
      <c r="C1546" s="77" t="s">
        <v>819</v>
      </c>
      <c r="D1546" s="23" t="s">
        <v>2</v>
      </c>
      <c r="E1546" s="113" t="s">
        <v>820</v>
      </c>
      <c r="F1546" s="202"/>
      <c r="G1546" s="293">
        <f t="shared" si="68"/>
        <v>0</v>
      </c>
      <c r="I1546" s="246"/>
      <c r="J1546" s="31"/>
    </row>
    <row r="1547" spans="1:10" ht="15">
      <c r="A1547" s="269">
        <v>1342</v>
      </c>
      <c r="B1547" s="23" t="s">
        <v>808</v>
      </c>
      <c r="C1547" s="77" t="s">
        <v>821</v>
      </c>
      <c r="D1547" s="23" t="s">
        <v>1182</v>
      </c>
      <c r="E1547" s="113" t="s">
        <v>822</v>
      </c>
      <c r="F1547" s="202"/>
      <c r="G1547" s="293">
        <f t="shared" si="68"/>
        <v>0</v>
      </c>
      <c r="I1547" s="246"/>
      <c r="J1547" s="31"/>
    </row>
    <row r="1548" spans="1:10" ht="15">
      <c r="A1548" s="269">
        <v>1343</v>
      </c>
      <c r="B1548" s="23" t="s">
        <v>808</v>
      </c>
      <c r="C1548" s="77" t="s">
        <v>823</v>
      </c>
      <c r="D1548" s="23" t="s">
        <v>2</v>
      </c>
      <c r="E1548" s="113" t="s">
        <v>824</v>
      </c>
      <c r="F1548" s="202"/>
      <c r="G1548" s="293">
        <f t="shared" si="68"/>
        <v>0</v>
      </c>
      <c r="I1548" s="246"/>
      <c r="J1548" s="31"/>
    </row>
    <row r="1549" spans="1:10" ht="15">
      <c r="A1549" s="269">
        <v>1344</v>
      </c>
      <c r="B1549" s="23" t="s">
        <v>815</v>
      </c>
      <c r="C1549" s="77" t="s">
        <v>825</v>
      </c>
      <c r="D1549" s="23" t="s">
        <v>332</v>
      </c>
      <c r="E1549" s="113" t="s">
        <v>826</v>
      </c>
      <c r="F1549" s="202"/>
      <c r="G1549" s="293">
        <f t="shared" si="68"/>
        <v>0</v>
      </c>
      <c r="I1549" s="246"/>
      <c r="J1549" s="31"/>
    </row>
    <row r="1550" spans="1:10" ht="15">
      <c r="A1550" s="269">
        <v>1345</v>
      </c>
      <c r="B1550" s="23" t="s">
        <v>815</v>
      </c>
      <c r="C1550" s="77" t="s">
        <v>798</v>
      </c>
      <c r="D1550" s="23" t="s">
        <v>332</v>
      </c>
      <c r="E1550" s="113" t="s">
        <v>788</v>
      </c>
      <c r="F1550" s="202"/>
      <c r="G1550" s="293">
        <f t="shared" si="68"/>
        <v>0</v>
      </c>
      <c r="I1550" s="246"/>
      <c r="J1550" s="31"/>
    </row>
    <row r="1551" spans="1:10" ht="15">
      <c r="A1551" s="269">
        <v>1346</v>
      </c>
      <c r="B1551" s="23" t="s">
        <v>827</v>
      </c>
      <c r="C1551" s="77" t="s">
        <v>782</v>
      </c>
      <c r="D1551" s="23" t="s">
        <v>1</v>
      </c>
      <c r="E1551" s="113" t="s">
        <v>828</v>
      </c>
      <c r="F1551" s="202"/>
      <c r="G1551" s="293">
        <f t="shared" si="68"/>
        <v>0</v>
      </c>
      <c r="I1551" s="246"/>
      <c r="J1551" s="31"/>
    </row>
    <row r="1552" spans="1:10" ht="15">
      <c r="A1552" s="269">
        <v>1347</v>
      </c>
      <c r="B1552" s="23" t="s">
        <v>827</v>
      </c>
      <c r="C1552" s="77" t="s">
        <v>829</v>
      </c>
      <c r="D1552" s="23" t="s">
        <v>785</v>
      </c>
      <c r="E1552" s="113" t="s">
        <v>830</v>
      </c>
      <c r="F1552" s="202"/>
      <c r="G1552" s="293">
        <f t="shared" si="68"/>
        <v>0</v>
      </c>
      <c r="I1552" s="246"/>
      <c r="J1552" s="31"/>
    </row>
    <row r="1553" spans="1:10" ht="15">
      <c r="A1553" s="269">
        <v>1348</v>
      </c>
      <c r="B1553" s="23" t="s">
        <v>831</v>
      </c>
      <c r="C1553" s="77" t="s">
        <v>832</v>
      </c>
      <c r="D1553" s="23" t="s">
        <v>193</v>
      </c>
      <c r="E1553" s="113" t="s">
        <v>773</v>
      </c>
      <c r="F1553" s="202"/>
      <c r="G1553" s="293">
        <f t="shared" si="68"/>
        <v>0</v>
      </c>
      <c r="I1553" s="246"/>
      <c r="J1553" s="31"/>
    </row>
    <row r="1554" spans="1:10" ht="15">
      <c r="A1554" s="362" t="s">
        <v>804</v>
      </c>
      <c r="B1554" s="363"/>
      <c r="C1554" s="363"/>
      <c r="D1554" s="363"/>
      <c r="E1554" s="363"/>
      <c r="F1554" s="364"/>
      <c r="G1554" s="74">
        <f>SUM(G1555:G1564)</f>
        <v>0</v>
      </c>
      <c r="I1554" s="246"/>
      <c r="J1554" s="31"/>
    </row>
    <row r="1555" spans="1:10" ht="25.5">
      <c r="A1555" s="269">
        <v>1349</v>
      </c>
      <c r="B1555" s="24" t="s">
        <v>833</v>
      </c>
      <c r="C1555" s="77" t="s">
        <v>834</v>
      </c>
      <c r="D1555" s="23" t="s">
        <v>1</v>
      </c>
      <c r="E1555" s="113" t="s">
        <v>835</v>
      </c>
      <c r="F1555" s="202"/>
      <c r="G1555" s="293">
        <f t="shared" si="68"/>
        <v>0</v>
      </c>
      <c r="I1555" s="246"/>
      <c r="J1555" s="31"/>
    </row>
    <row r="1556" spans="1:10" ht="15">
      <c r="A1556" s="269">
        <v>1350</v>
      </c>
      <c r="B1556" s="23" t="s">
        <v>827</v>
      </c>
      <c r="C1556" s="77" t="s">
        <v>836</v>
      </c>
      <c r="D1556" s="23" t="s">
        <v>1</v>
      </c>
      <c r="E1556" s="113" t="s">
        <v>837</v>
      </c>
      <c r="F1556" s="202"/>
      <c r="G1556" s="293">
        <f t="shared" si="68"/>
        <v>0</v>
      </c>
      <c r="I1556" s="246"/>
      <c r="J1556" s="31"/>
    </row>
    <row r="1557" spans="1:10" ht="15">
      <c r="A1557" s="269">
        <v>1351</v>
      </c>
      <c r="B1557" s="24" t="s">
        <v>838</v>
      </c>
      <c r="C1557" s="77" t="s">
        <v>839</v>
      </c>
      <c r="D1557" s="23" t="s">
        <v>1</v>
      </c>
      <c r="E1557" s="113" t="s">
        <v>837</v>
      </c>
      <c r="F1557" s="202"/>
      <c r="G1557" s="293">
        <f t="shared" si="68"/>
        <v>0</v>
      </c>
      <c r="I1557" s="246"/>
      <c r="J1557" s="31"/>
    </row>
    <row r="1558" spans="1:10" ht="15">
      <c r="A1558" s="269">
        <v>1352</v>
      </c>
      <c r="B1558" s="24" t="s">
        <v>840</v>
      </c>
      <c r="C1558" s="248" t="s">
        <v>1770</v>
      </c>
      <c r="D1558" s="23" t="s">
        <v>1</v>
      </c>
      <c r="E1558" s="113" t="s">
        <v>841</v>
      </c>
      <c r="F1558" s="202"/>
      <c r="G1558" s="293">
        <f t="shared" si="68"/>
        <v>0</v>
      </c>
      <c r="I1558" s="246"/>
      <c r="J1558" s="31"/>
    </row>
    <row r="1559" spans="1:10" ht="15">
      <c r="A1559" s="269">
        <v>1353</v>
      </c>
      <c r="B1559" s="24" t="s">
        <v>840</v>
      </c>
      <c r="C1559" s="77" t="s">
        <v>842</v>
      </c>
      <c r="D1559" s="23" t="s">
        <v>1</v>
      </c>
      <c r="E1559" s="113" t="s">
        <v>837</v>
      </c>
      <c r="F1559" s="202"/>
      <c r="G1559" s="293">
        <f t="shared" si="68"/>
        <v>0</v>
      </c>
      <c r="I1559" s="246"/>
      <c r="J1559" s="31"/>
    </row>
    <row r="1560" spans="1:10" ht="15">
      <c r="A1560" s="269">
        <v>1354</v>
      </c>
      <c r="B1560" s="24" t="s">
        <v>843</v>
      </c>
      <c r="C1560" s="77" t="s">
        <v>844</v>
      </c>
      <c r="D1560" s="23" t="s">
        <v>193</v>
      </c>
      <c r="E1560" s="113" t="s">
        <v>845</v>
      </c>
      <c r="F1560" s="202"/>
      <c r="G1560" s="293">
        <f t="shared" si="68"/>
        <v>0</v>
      </c>
      <c r="I1560" s="246"/>
      <c r="J1560" s="31"/>
    </row>
    <row r="1561" spans="1:10" ht="15">
      <c r="A1561" s="269">
        <v>1355</v>
      </c>
      <c r="B1561" s="23" t="s">
        <v>827</v>
      </c>
      <c r="C1561" s="77" t="s">
        <v>846</v>
      </c>
      <c r="D1561" s="23" t="s">
        <v>847</v>
      </c>
      <c r="E1561" s="113" t="s">
        <v>848</v>
      </c>
      <c r="F1561" s="202"/>
      <c r="G1561" s="293">
        <f t="shared" si="68"/>
        <v>0</v>
      </c>
      <c r="I1561" s="246"/>
      <c r="J1561" s="31"/>
    </row>
    <row r="1562" spans="1:10" ht="15">
      <c r="A1562" s="269">
        <v>1356</v>
      </c>
      <c r="B1562" s="23" t="s">
        <v>827</v>
      </c>
      <c r="C1562" s="77" t="s">
        <v>849</v>
      </c>
      <c r="D1562" s="23" t="s">
        <v>1</v>
      </c>
      <c r="E1562" s="113" t="s">
        <v>850</v>
      </c>
      <c r="F1562" s="202"/>
      <c r="G1562" s="293">
        <f t="shared" si="68"/>
        <v>0</v>
      </c>
      <c r="I1562" s="246"/>
      <c r="J1562" s="31"/>
    </row>
    <row r="1563" spans="1:10" ht="25.5">
      <c r="A1563" s="269">
        <v>1357</v>
      </c>
      <c r="B1563" s="23" t="s">
        <v>827</v>
      </c>
      <c r="C1563" s="77" t="s">
        <v>1183</v>
      </c>
      <c r="D1563" s="23" t="s">
        <v>1</v>
      </c>
      <c r="E1563" s="113" t="s">
        <v>850</v>
      </c>
      <c r="F1563" s="202"/>
      <c r="G1563" s="293">
        <f t="shared" si="68"/>
        <v>0</v>
      </c>
      <c r="I1563" s="246"/>
      <c r="J1563" s="31"/>
    </row>
    <row r="1564" spans="1:10" ht="15">
      <c r="A1564" s="269">
        <v>1358</v>
      </c>
      <c r="B1564" s="23" t="s">
        <v>827</v>
      </c>
      <c r="C1564" s="77" t="s">
        <v>851</v>
      </c>
      <c r="D1564" s="23" t="s">
        <v>1</v>
      </c>
      <c r="E1564" s="113" t="s">
        <v>848</v>
      </c>
      <c r="F1564" s="202"/>
      <c r="G1564" s="293">
        <f t="shared" si="68"/>
        <v>0</v>
      </c>
      <c r="I1564" s="246"/>
      <c r="J1564" s="31"/>
    </row>
    <row r="1565" spans="1:10" ht="15">
      <c r="A1565" s="377" t="s">
        <v>3</v>
      </c>
      <c r="B1565" s="378"/>
      <c r="C1565" s="378"/>
      <c r="D1565" s="378"/>
      <c r="E1565" s="378"/>
      <c r="F1565" s="379"/>
      <c r="G1565" s="238">
        <f>G1522</f>
        <v>0</v>
      </c>
      <c r="I1565" s="246"/>
      <c r="J1565" s="31"/>
    </row>
    <row r="1566" spans="1:11" ht="15">
      <c r="A1566" s="374" t="s">
        <v>896</v>
      </c>
      <c r="B1566" s="375"/>
      <c r="C1566" s="375"/>
      <c r="D1566" s="375"/>
      <c r="E1566" s="375"/>
      <c r="F1566" s="376"/>
      <c r="G1566" s="73">
        <f>SUM(G1567+G1577+G1598+G1602)</f>
        <v>0</v>
      </c>
      <c r="I1566" s="246"/>
      <c r="J1566" s="31"/>
      <c r="K1566" s="4"/>
    </row>
    <row r="1567" spans="1:11" ht="15">
      <c r="A1567" s="362" t="s">
        <v>775</v>
      </c>
      <c r="B1567" s="363"/>
      <c r="C1567" s="363"/>
      <c r="D1567" s="363"/>
      <c r="E1567" s="363"/>
      <c r="F1567" s="364"/>
      <c r="G1567" s="74">
        <f>SUM(G1568:G1576)</f>
        <v>0</v>
      </c>
      <c r="I1567" s="246"/>
      <c r="J1567" s="31"/>
      <c r="K1567" s="4"/>
    </row>
    <row r="1568" spans="1:10" ht="25.5">
      <c r="A1568" s="269">
        <v>1359</v>
      </c>
      <c r="B1568" s="75" t="s">
        <v>1438</v>
      </c>
      <c r="C1568" s="77" t="s">
        <v>1530</v>
      </c>
      <c r="D1568" s="23" t="s">
        <v>2</v>
      </c>
      <c r="E1568" s="114">
        <v>17</v>
      </c>
      <c r="F1568" s="203"/>
      <c r="G1568" s="293">
        <f aca="true" t="shared" si="69" ref="G1568:G1576">E1568*F1568</f>
        <v>0</v>
      </c>
      <c r="I1568" s="246"/>
      <c r="J1568" s="31"/>
    </row>
    <row r="1569" spans="1:10" ht="25.5">
      <c r="A1569" s="269">
        <v>1360</v>
      </c>
      <c r="B1569" s="75" t="s">
        <v>1438</v>
      </c>
      <c r="C1569" s="77" t="s">
        <v>1531</v>
      </c>
      <c r="D1569" s="23" t="s">
        <v>2</v>
      </c>
      <c r="E1569" s="114">
        <v>1</v>
      </c>
      <c r="F1569" s="203"/>
      <c r="G1569" s="293">
        <f t="shared" si="69"/>
        <v>0</v>
      </c>
      <c r="I1569" s="246"/>
      <c r="J1569" s="31"/>
    </row>
    <row r="1570" spans="1:10" ht="25.5">
      <c r="A1570" s="269">
        <v>1361</v>
      </c>
      <c r="B1570" s="75" t="s">
        <v>1438</v>
      </c>
      <c r="C1570" s="77" t="s">
        <v>1439</v>
      </c>
      <c r="D1570" s="23" t="s">
        <v>2</v>
      </c>
      <c r="E1570" s="114">
        <v>1098</v>
      </c>
      <c r="F1570" s="203"/>
      <c r="G1570" s="293">
        <f t="shared" si="69"/>
        <v>0</v>
      </c>
      <c r="I1570" s="246"/>
      <c r="J1570" s="31"/>
    </row>
    <row r="1571" spans="1:10" ht="25.5">
      <c r="A1571" s="269">
        <v>1362</v>
      </c>
      <c r="B1571" s="75" t="s">
        <v>1438</v>
      </c>
      <c r="C1571" s="77" t="s">
        <v>1532</v>
      </c>
      <c r="D1571" s="23" t="s">
        <v>2</v>
      </c>
      <c r="E1571" s="114">
        <v>2422</v>
      </c>
      <c r="F1571" s="203"/>
      <c r="G1571" s="293">
        <f t="shared" si="69"/>
        <v>0</v>
      </c>
      <c r="I1571" s="246"/>
      <c r="J1571" s="31"/>
    </row>
    <row r="1572" spans="1:10" ht="15">
      <c r="A1572" s="269">
        <v>1363</v>
      </c>
      <c r="B1572" s="75" t="s">
        <v>1440</v>
      </c>
      <c r="C1572" s="77" t="s">
        <v>897</v>
      </c>
      <c r="D1572" s="23" t="s">
        <v>2</v>
      </c>
      <c r="E1572" s="114" t="s">
        <v>898</v>
      </c>
      <c r="F1572" s="203"/>
      <c r="G1572" s="293">
        <f t="shared" si="69"/>
        <v>0</v>
      </c>
      <c r="I1572" s="246"/>
      <c r="J1572" s="31"/>
    </row>
    <row r="1573" spans="1:10" ht="15">
      <c r="A1573" s="269">
        <v>1364</v>
      </c>
      <c r="B1573" s="75" t="s">
        <v>1440</v>
      </c>
      <c r="C1573" s="77" t="s">
        <v>899</v>
      </c>
      <c r="D1573" s="23" t="s">
        <v>2</v>
      </c>
      <c r="E1573" s="114" t="s">
        <v>900</v>
      </c>
      <c r="F1573" s="203"/>
      <c r="G1573" s="293">
        <f t="shared" si="69"/>
        <v>0</v>
      </c>
      <c r="I1573" s="246"/>
      <c r="J1573" s="31"/>
    </row>
    <row r="1574" spans="1:10" ht="25.5">
      <c r="A1574" s="269">
        <v>1365</v>
      </c>
      <c r="B1574" s="75" t="s">
        <v>1441</v>
      </c>
      <c r="C1574" s="77" t="s">
        <v>1436</v>
      </c>
      <c r="D1574" s="23" t="s">
        <v>2</v>
      </c>
      <c r="E1574" s="114" t="s">
        <v>901</v>
      </c>
      <c r="F1574" s="203"/>
      <c r="G1574" s="293">
        <f t="shared" si="69"/>
        <v>0</v>
      </c>
      <c r="I1574" s="246"/>
      <c r="J1574" s="31"/>
    </row>
    <row r="1575" spans="1:10" ht="25.5">
      <c r="A1575" s="269">
        <v>1366</v>
      </c>
      <c r="B1575" s="75" t="s">
        <v>1441</v>
      </c>
      <c r="C1575" s="77" t="s">
        <v>1442</v>
      </c>
      <c r="D1575" s="23" t="s">
        <v>2</v>
      </c>
      <c r="E1575" s="114" t="s">
        <v>902</v>
      </c>
      <c r="F1575" s="203"/>
      <c r="G1575" s="293">
        <f t="shared" si="69"/>
        <v>0</v>
      </c>
      <c r="I1575" s="246"/>
      <c r="J1575" s="31"/>
    </row>
    <row r="1576" spans="1:10" ht="25.5">
      <c r="A1576" s="269">
        <v>1367</v>
      </c>
      <c r="B1576" s="75" t="s">
        <v>1443</v>
      </c>
      <c r="C1576" s="77" t="s">
        <v>1533</v>
      </c>
      <c r="D1576" s="23" t="s">
        <v>2</v>
      </c>
      <c r="E1576" s="114" t="s">
        <v>903</v>
      </c>
      <c r="F1576" s="203"/>
      <c r="G1576" s="293">
        <f t="shared" si="69"/>
        <v>0</v>
      </c>
      <c r="I1576" s="246"/>
      <c r="J1576" s="31"/>
    </row>
    <row r="1577" spans="1:11" ht="15">
      <c r="A1577" s="362" t="s">
        <v>904</v>
      </c>
      <c r="B1577" s="363"/>
      <c r="C1577" s="363"/>
      <c r="D1577" s="363"/>
      <c r="E1577" s="363"/>
      <c r="F1577" s="364"/>
      <c r="G1577" s="74">
        <f>SUM(G1578:G1597)</f>
        <v>0</v>
      </c>
      <c r="I1577" s="246"/>
      <c r="J1577" s="31"/>
      <c r="K1577" s="4"/>
    </row>
    <row r="1578" spans="1:10" ht="15">
      <c r="A1578" s="269">
        <v>1368</v>
      </c>
      <c r="B1578" s="76" t="s">
        <v>1444</v>
      </c>
      <c r="C1578" s="77" t="s">
        <v>905</v>
      </c>
      <c r="D1578" s="23" t="s">
        <v>2</v>
      </c>
      <c r="E1578" s="114" t="s">
        <v>776</v>
      </c>
      <c r="F1578" s="203"/>
      <c r="G1578" s="293">
        <f aca="true" t="shared" si="70" ref="G1578:G1601">E1578*F1578</f>
        <v>0</v>
      </c>
      <c r="I1578" s="246"/>
      <c r="J1578" s="31"/>
    </row>
    <row r="1579" spans="1:10" ht="15">
      <c r="A1579" s="269">
        <v>1369</v>
      </c>
      <c r="B1579" s="76" t="s">
        <v>1444</v>
      </c>
      <c r="C1579" s="77" t="s">
        <v>906</v>
      </c>
      <c r="D1579" s="23" t="s">
        <v>1</v>
      </c>
      <c r="E1579" s="114" t="s">
        <v>907</v>
      </c>
      <c r="F1579" s="203"/>
      <c r="G1579" s="293">
        <f t="shared" si="70"/>
        <v>0</v>
      </c>
      <c r="I1579" s="246"/>
      <c r="J1579" s="31"/>
    </row>
    <row r="1580" spans="1:10" ht="15">
      <c r="A1580" s="269">
        <v>1370</v>
      </c>
      <c r="B1580" s="76" t="s">
        <v>1445</v>
      </c>
      <c r="C1580" s="77" t="s">
        <v>908</v>
      </c>
      <c r="D1580" s="23" t="s">
        <v>1</v>
      </c>
      <c r="E1580" s="114" t="s">
        <v>776</v>
      </c>
      <c r="F1580" s="203"/>
      <c r="G1580" s="293">
        <f t="shared" si="70"/>
        <v>0</v>
      </c>
      <c r="I1580" s="246"/>
      <c r="J1580" s="31"/>
    </row>
    <row r="1581" spans="1:10" ht="15">
      <c r="A1581" s="269">
        <v>1371</v>
      </c>
      <c r="B1581" s="76" t="s">
        <v>1445</v>
      </c>
      <c r="C1581" s="77" t="s">
        <v>909</v>
      </c>
      <c r="D1581" s="23" t="s">
        <v>1</v>
      </c>
      <c r="E1581" s="114" t="s">
        <v>835</v>
      </c>
      <c r="F1581" s="203"/>
      <c r="G1581" s="293">
        <f t="shared" si="70"/>
        <v>0</v>
      </c>
      <c r="I1581" s="246"/>
      <c r="J1581" s="31"/>
    </row>
    <row r="1582" spans="1:10" ht="15">
      <c r="A1582" s="269">
        <v>1372</v>
      </c>
      <c r="B1582" s="75" t="s">
        <v>1445</v>
      </c>
      <c r="C1582" s="77" t="s">
        <v>910</v>
      </c>
      <c r="D1582" s="23" t="s">
        <v>1</v>
      </c>
      <c r="E1582" s="114" t="s">
        <v>788</v>
      </c>
      <c r="F1582" s="203"/>
      <c r="G1582" s="293">
        <f t="shared" si="70"/>
        <v>0</v>
      </c>
      <c r="I1582" s="246"/>
      <c r="J1582" s="31"/>
    </row>
    <row r="1583" spans="1:10" ht="15">
      <c r="A1583" s="269">
        <v>1373</v>
      </c>
      <c r="B1583" s="75" t="s">
        <v>1446</v>
      </c>
      <c r="C1583" s="77" t="s">
        <v>911</v>
      </c>
      <c r="D1583" s="23" t="s">
        <v>1</v>
      </c>
      <c r="E1583" s="114" t="s">
        <v>912</v>
      </c>
      <c r="F1583" s="203"/>
      <c r="G1583" s="293">
        <f t="shared" si="70"/>
        <v>0</v>
      </c>
      <c r="I1583" s="246"/>
      <c r="J1583" s="31"/>
    </row>
    <row r="1584" spans="1:10" ht="15">
      <c r="A1584" s="269">
        <v>1374</v>
      </c>
      <c r="B1584" s="75" t="s">
        <v>1446</v>
      </c>
      <c r="C1584" s="77" t="s">
        <v>913</v>
      </c>
      <c r="D1584" s="23" t="s">
        <v>1</v>
      </c>
      <c r="E1584" s="114" t="s">
        <v>914</v>
      </c>
      <c r="F1584" s="203"/>
      <c r="G1584" s="293">
        <f t="shared" si="70"/>
        <v>0</v>
      </c>
      <c r="I1584" s="246"/>
      <c r="J1584" s="31"/>
    </row>
    <row r="1585" spans="1:10" ht="15">
      <c r="A1585" s="269">
        <v>1375</v>
      </c>
      <c r="B1585" s="76" t="s">
        <v>1446</v>
      </c>
      <c r="C1585" s="77" t="s">
        <v>915</v>
      </c>
      <c r="D1585" s="23" t="s">
        <v>1</v>
      </c>
      <c r="E1585" s="114" t="s">
        <v>800</v>
      </c>
      <c r="F1585" s="203"/>
      <c r="G1585" s="293">
        <f t="shared" si="70"/>
        <v>0</v>
      </c>
      <c r="I1585" s="246"/>
      <c r="J1585" s="31"/>
    </row>
    <row r="1586" spans="1:10" ht="15">
      <c r="A1586" s="269">
        <v>1376</v>
      </c>
      <c r="B1586" s="76" t="s">
        <v>1446</v>
      </c>
      <c r="C1586" s="77" t="s">
        <v>916</v>
      </c>
      <c r="D1586" s="23" t="s">
        <v>1</v>
      </c>
      <c r="E1586" s="114" t="s">
        <v>848</v>
      </c>
      <c r="F1586" s="203"/>
      <c r="G1586" s="293">
        <f t="shared" si="70"/>
        <v>0</v>
      </c>
      <c r="I1586" s="246"/>
      <c r="J1586" s="31"/>
    </row>
    <row r="1587" spans="1:10" ht="15">
      <c r="A1587" s="269">
        <v>1377</v>
      </c>
      <c r="B1587" s="76" t="s">
        <v>1446</v>
      </c>
      <c r="C1587" s="77" t="s">
        <v>917</v>
      </c>
      <c r="D1587" s="23" t="s">
        <v>1</v>
      </c>
      <c r="E1587" s="114" t="s">
        <v>918</v>
      </c>
      <c r="F1587" s="203"/>
      <c r="G1587" s="293">
        <f t="shared" si="70"/>
        <v>0</v>
      </c>
      <c r="I1587" s="246"/>
      <c r="J1587" s="31"/>
    </row>
    <row r="1588" spans="1:10" ht="15">
      <c r="A1588" s="269">
        <v>1378</v>
      </c>
      <c r="B1588" s="76" t="s">
        <v>1446</v>
      </c>
      <c r="C1588" s="77" t="s">
        <v>919</v>
      </c>
      <c r="D1588" s="23" t="s">
        <v>1</v>
      </c>
      <c r="E1588" s="114" t="s">
        <v>874</v>
      </c>
      <c r="F1588" s="203"/>
      <c r="G1588" s="293">
        <f t="shared" si="70"/>
        <v>0</v>
      </c>
      <c r="I1588" s="246"/>
      <c r="J1588" s="31"/>
    </row>
    <row r="1589" spans="1:10" ht="15">
      <c r="A1589" s="269">
        <v>1379</v>
      </c>
      <c r="B1589" s="76" t="s">
        <v>1446</v>
      </c>
      <c r="C1589" s="77" t="s">
        <v>920</v>
      </c>
      <c r="D1589" s="23" t="s">
        <v>1</v>
      </c>
      <c r="E1589" s="114" t="s">
        <v>841</v>
      </c>
      <c r="F1589" s="203"/>
      <c r="G1589" s="293">
        <f t="shared" si="70"/>
        <v>0</v>
      </c>
      <c r="I1589" s="246"/>
      <c r="J1589" s="31"/>
    </row>
    <row r="1590" spans="1:10" ht="15">
      <c r="A1590" s="269">
        <v>1380</v>
      </c>
      <c r="B1590" s="76" t="s">
        <v>1446</v>
      </c>
      <c r="C1590" s="77" t="s">
        <v>921</v>
      </c>
      <c r="D1590" s="23" t="s">
        <v>1</v>
      </c>
      <c r="E1590" s="114" t="s">
        <v>922</v>
      </c>
      <c r="F1590" s="203"/>
      <c r="G1590" s="293">
        <f t="shared" si="70"/>
        <v>0</v>
      </c>
      <c r="I1590" s="246"/>
      <c r="J1590" s="31"/>
    </row>
    <row r="1591" spans="1:10" ht="15">
      <c r="A1591" s="269">
        <v>1381</v>
      </c>
      <c r="B1591" s="76" t="s">
        <v>1446</v>
      </c>
      <c r="C1591" s="77" t="s">
        <v>923</v>
      </c>
      <c r="D1591" s="23" t="s">
        <v>1</v>
      </c>
      <c r="E1591" s="114" t="s">
        <v>786</v>
      </c>
      <c r="F1591" s="203"/>
      <c r="G1591" s="293">
        <f t="shared" si="70"/>
        <v>0</v>
      </c>
      <c r="I1591" s="246"/>
      <c r="J1591" s="31"/>
    </row>
    <row r="1592" spans="1:10" ht="15">
      <c r="A1592" s="269">
        <v>1382</v>
      </c>
      <c r="B1592" s="76" t="s">
        <v>1446</v>
      </c>
      <c r="C1592" s="77" t="s">
        <v>924</v>
      </c>
      <c r="D1592" s="23" t="s">
        <v>1</v>
      </c>
      <c r="E1592" s="114" t="s">
        <v>925</v>
      </c>
      <c r="F1592" s="203"/>
      <c r="G1592" s="293">
        <f t="shared" si="70"/>
        <v>0</v>
      </c>
      <c r="I1592" s="246"/>
      <c r="J1592" s="31"/>
    </row>
    <row r="1593" spans="1:10" ht="15">
      <c r="A1593" s="269">
        <v>1383</v>
      </c>
      <c r="B1593" s="76" t="s">
        <v>1446</v>
      </c>
      <c r="C1593" s="77" t="s">
        <v>926</v>
      </c>
      <c r="D1593" s="23" t="s">
        <v>1</v>
      </c>
      <c r="E1593" s="114" t="s">
        <v>927</v>
      </c>
      <c r="F1593" s="203"/>
      <c r="G1593" s="293">
        <f t="shared" si="70"/>
        <v>0</v>
      </c>
      <c r="I1593" s="246"/>
      <c r="J1593" s="31"/>
    </row>
    <row r="1594" spans="1:10" ht="15">
      <c r="A1594" s="269">
        <v>1384</v>
      </c>
      <c r="B1594" s="76" t="s">
        <v>1446</v>
      </c>
      <c r="C1594" s="77" t="s">
        <v>928</v>
      </c>
      <c r="D1594" s="23" t="s">
        <v>1</v>
      </c>
      <c r="E1594" s="114" t="s">
        <v>929</v>
      </c>
      <c r="F1594" s="203"/>
      <c r="G1594" s="293">
        <f t="shared" si="70"/>
        <v>0</v>
      </c>
      <c r="I1594" s="246"/>
      <c r="J1594" s="31"/>
    </row>
    <row r="1595" spans="1:10" ht="15">
      <c r="A1595" s="269">
        <v>1385</v>
      </c>
      <c r="B1595" s="249" t="s">
        <v>1446</v>
      </c>
      <c r="C1595" s="250" t="s">
        <v>930</v>
      </c>
      <c r="D1595" s="251" t="s">
        <v>1</v>
      </c>
      <c r="E1595" s="252" t="s">
        <v>931</v>
      </c>
      <c r="F1595" s="253"/>
      <c r="G1595" s="293">
        <f t="shared" si="70"/>
        <v>0</v>
      </c>
      <c r="I1595" s="246"/>
      <c r="J1595" s="31"/>
    </row>
    <row r="1596" spans="1:10" ht="25.5">
      <c r="A1596" s="269">
        <v>1386</v>
      </c>
      <c r="B1596" s="75" t="s">
        <v>1446</v>
      </c>
      <c r="C1596" s="77" t="s">
        <v>932</v>
      </c>
      <c r="D1596" s="23" t="s">
        <v>193</v>
      </c>
      <c r="E1596" s="114" t="s">
        <v>933</v>
      </c>
      <c r="F1596" s="262"/>
      <c r="G1596" s="293">
        <f t="shared" si="70"/>
        <v>0</v>
      </c>
      <c r="I1596" s="246"/>
      <c r="J1596" s="31"/>
    </row>
    <row r="1597" spans="1:10" ht="25.5">
      <c r="A1597" s="269">
        <v>1387</v>
      </c>
      <c r="B1597" s="254" t="s">
        <v>1447</v>
      </c>
      <c r="C1597" s="255" t="s">
        <v>1534</v>
      </c>
      <c r="D1597" s="256" t="s">
        <v>193</v>
      </c>
      <c r="E1597" s="257">
        <v>1</v>
      </c>
      <c r="F1597" s="258"/>
      <c r="G1597" s="293">
        <f t="shared" si="70"/>
        <v>0</v>
      </c>
      <c r="I1597" s="246"/>
      <c r="J1597" s="31"/>
    </row>
    <row r="1598" spans="1:10" ht="15">
      <c r="A1598" s="362" t="s">
        <v>865</v>
      </c>
      <c r="B1598" s="363"/>
      <c r="C1598" s="363"/>
      <c r="D1598" s="363"/>
      <c r="E1598" s="363"/>
      <c r="F1598" s="364"/>
      <c r="G1598" s="74">
        <f>SUM(G1599:G1601)</f>
        <v>0</v>
      </c>
      <c r="I1598" s="246"/>
      <c r="J1598" s="31"/>
    </row>
    <row r="1599" spans="1:10" ht="25.5">
      <c r="A1599" s="269">
        <v>1388</v>
      </c>
      <c r="B1599" s="76" t="s">
        <v>1444</v>
      </c>
      <c r="C1599" s="77" t="s">
        <v>934</v>
      </c>
      <c r="D1599" s="23" t="s">
        <v>1</v>
      </c>
      <c r="E1599" s="114">
        <v>42</v>
      </c>
      <c r="F1599" s="203"/>
      <c r="G1599" s="293">
        <f t="shared" si="70"/>
        <v>0</v>
      </c>
      <c r="I1599" s="246"/>
      <c r="J1599" s="31"/>
    </row>
    <row r="1600" spans="1:10" ht="76.5" customHeight="1">
      <c r="A1600" s="269">
        <v>1389</v>
      </c>
      <c r="B1600" s="76" t="s">
        <v>1444</v>
      </c>
      <c r="C1600" s="77" t="s">
        <v>1448</v>
      </c>
      <c r="D1600" s="23" t="s">
        <v>1</v>
      </c>
      <c r="E1600" s="114">
        <v>1</v>
      </c>
      <c r="F1600" s="203"/>
      <c r="G1600" s="293">
        <f t="shared" si="70"/>
        <v>0</v>
      </c>
      <c r="I1600" s="246"/>
      <c r="J1600" s="31"/>
    </row>
    <row r="1601" spans="1:10" ht="76.5" customHeight="1">
      <c r="A1601" s="269">
        <v>1390</v>
      </c>
      <c r="B1601" s="76" t="s">
        <v>1444</v>
      </c>
      <c r="C1601" s="77" t="s">
        <v>1449</v>
      </c>
      <c r="D1601" s="23" t="s">
        <v>1</v>
      </c>
      <c r="E1601" s="114">
        <v>1</v>
      </c>
      <c r="F1601" s="203"/>
      <c r="G1601" s="293">
        <f t="shared" si="70"/>
        <v>0</v>
      </c>
      <c r="I1601" s="246"/>
      <c r="J1601" s="31"/>
    </row>
    <row r="1602" spans="1:10" ht="15">
      <c r="A1602" s="362" t="s">
        <v>890</v>
      </c>
      <c r="B1602" s="363"/>
      <c r="C1602" s="363"/>
      <c r="D1602" s="363"/>
      <c r="E1602" s="363"/>
      <c r="F1602" s="364"/>
      <c r="G1602" s="74">
        <f>SUM(G1603:G1609)</f>
        <v>0</v>
      </c>
      <c r="I1602" s="246"/>
      <c r="J1602" s="31"/>
    </row>
    <row r="1603" spans="1:10" ht="15">
      <c r="A1603" s="269">
        <v>1391</v>
      </c>
      <c r="B1603" s="76" t="s">
        <v>1450</v>
      </c>
      <c r="C1603" s="77" t="s">
        <v>935</v>
      </c>
      <c r="D1603" s="23" t="s">
        <v>16</v>
      </c>
      <c r="E1603" s="114" t="s">
        <v>936</v>
      </c>
      <c r="F1603" s="203"/>
      <c r="G1603" s="293">
        <f aca="true" t="shared" si="71" ref="G1603:G1609">E1603*F1603</f>
        <v>0</v>
      </c>
      <c r="I1603" s="246"/>
      <c r="J1603" s="31"/>
    </row>
    <row r="1604" spans="1:10" ht="15">
      <c r="A1604" s="269">
        <v>1392</v>
      </c>
      <c r="B1604" s="76" t="s">
        <v>1450</v>
      </c>
      <c r="C1604" s="77" t="s">
        <v>937</v>
      </c>
      <c r="D1604" s="23" t="s">
        <v>1</v>
      </c>
      <c r="E1604" s="114" t="s">
        <v>936</v>
      </c>
      <c r="F1604" s="203"/>
      <c r="G1604" s="293">
        <f t="shared" si="71"/>
        <v>0</v>
      </c>
      <c r="I1604" s="246"/>
      <c r="J1604" s="31"/>
    </row>
    <row r="1605" spans="1:10" ht="15">
      <c r="A1605" s="269">
        <v>1393</v>
      </c>
      <c r="B1605" s="76" t="s">
        <v>1450</v>
      </c>
      <c r="C1605" s="77" t="s">
        <v>938</v>
      </c>
      <c r="D1605" s="23" t="s">
        <v>193</v>
      </c>
      <c r="E1605" s="114" t="s">
        <v>936</v>
      </c>
      <c r="F1605" s="203"/>
      <c r="G1605" s="293">
        <f t="shared" si="71"/>
        <v>0</v>
      </c>
      <c r="I1605" s="246"/>
      <c r="J1605" s="31"/>
    </row>
    <row r="1606" spans="1:10" ht="15">
      <c r="A1606" s="269">
        <v>1394</v>
      </c>
      <c r="B1606" s="76" t="s">
        <v>1450</v>
      </c>
      <c r="C1606" s="77" t="s">
        <v>892</v>
      </c>
      <c r="D1606" s="23" t="s">
        <v>2</v>
      </c>
      <c r="E1606" s="114" t="s">
        <v>939</v>
      </c>
      <c r="F1606" s="203"/>
      <c r="G1606" s="293">
        <f t="shared" si="71"/>
        <v>0</v>
      </c>
      <c r="I1606" s="246"/>
      <c r="J1606" s="31"/>
    </row>
    <row r="1607" spans="1:10" ht="15">
      <c r="A1607" s="269">
        <v>1395</v>
      </c>
      <c r="B1607" s="76" t="s">
        <v>1450</v>
      </c>
      <c r="C1607" s="77" t="s">
        <v>940</v>
      </c>
      <c r="D1607" s="23" t="s">
        <v>193</v>
      </c>
      <c r="E1607" s="114" t="s">
        <v>941</v>
      </c>
      <c r="F1607" s="203"/>
      <c r="G1607" s="293">
        <f t="shared" si="71"/>
        <v>0</v>
      </c>
      <c r="I1607" s="246"/>
      <c r="J1607" s="31"/>
    </row>
    <row r="1608" spans="1:10" ht="15">
      <c r="A1608" s="269">
        <v>1396</v>
      </c>
      <c r="B1608" s="76" t="s">
        <v>1450</v>
      </c>
      <c r="C1608" s="77" t="s">
        <v>942</v>
      </c>
      <c r="D1608" s="23" t="s">
        <v>16</v>
      </c>
      <c r="E1608" s="114" t="s">
        <v>773</v>
      </c>
      <c r="F1608" s="203"/>
      <c r="G1608" s="293">
        <f t="shared" si="71"/>
        <v>0</v>
      </c>
      <c r="I1608" s="246"/>
      <c r="J1608" s="31"/>
    </row>
    <row r="1609" spans="1:10" ht="15">
      <c r="A1609" s="269">
        <v>1397</v>
      </c>
      <c r="B1609" s="76" t="s">
        <v>1450</v>
      </c>
      <c r="C1609" s="77" t="s">
        <v>943</v>
      </c>
      <c r="D1609" s="23" t="s">
        <v>1</v>
      </c>
      <c r="E1609" s="114" t="s">
        <v>944</v>
      </c>
      <c r="F1609" s="203"/>
      <c r="G1609" s="293">
        <f t="shared" si="71"/>
        <v>0</v>
      </c>
      <c r="I1609" s="246"/>
      <c r="J1609" s="31"/>
    </row>
    <row r="1610" spans="1:10" ht="15">
      <c r="A1610" s="377" t="s">
        <v>3</v>
      </c>
      <c r="B1610" s="378"/>
      <c r="C1610" s="378"/>
      <c r="D1610" s="378"/>
      <c r="E1610" s="378"/>
      <c r="F1610" s="379"/>
      <c r="G1610" s="238">
        <f>G1566</f>
        <v>0</v>
      </c>
      <c r="I1610" s="246"/>
      <c r="J1610" s="31"/>
    </row>
    <row r="1611" spans="1:10" ht="15">
      <c r="A1611" s="374" t="s">
        <v>852</v>
      </c>
      <c r="B1611" s="375"/>
      <c r="C1611" s="375"/>
      <c r="D1611" s="375"/>
      <c r="E1611" s="375"/>
      <c r="F1611" s="376"/>
      <c r="G1611" s="73">
        <f>SUM(G1612+G1631)</f>
        <v>0</v>
      </c>
      <c r="I1611" s="246"/>
      <c r="J1611" s="31"/>
    </row>
    <row r="1612" spans="1:10" ht="15">
      <c r="A1612" s="362" t="s">
        <v>775</v>
      </c>
      <c r="B1612" s="363"/>
      <c r="C1612" s="363"/>
      <c r="D1612" s="363"/>
      <c r="E1612" s="363"/>
      <c r="F1612" s="364"/>
      <c r="G1612" s="74">
        <f>SUM(G1613:G1630)</f>
        <v>0</v>
      </c>
      <c r="I1612" s="246"/>
      <c r="J1612" s="31"/>
    </row>
    <row r="1613" spans="1:10" ht="15">
      <c r="A1613" s="269">
        <v>1398</v>
      </c>
      <c r="B1613" s="23" t="s">
        <v>854</v>
      </c>
      <c r="C1613" s="77" t="s">
        <v>1535</v>
      </c>
      <c r="D1613" s="23" t="s">
        <v>2</v>
      </c>
      <c r="E1613" s="114">
        <v>24</v>
      </c>
      <c r="F1613" s="203"/>
      <c r="G1613" s="293">
        <f aca="true" t="shared" si="72" ref="G1613:G1633">E1613*F1613</f>
        <v>0</v>
      </c>
      <c r="I1613" s="246"/>
      <c r="J1613" s="31"/>
    </row>
    <row r="1614" spans="1:10" ht="15">
      <c r="A1614" s="269">
        <v>1399</v>
      </c>
      <c r="B1614" s="23" t="s">
        <v>854</v>
      </c>
      <c r="C1614" s="77" t="s">
        <v>1536</v>
      </c>
      <c r="D1614" s="23" t="s">
        <v>2</v>
      </c>
      <c r="E1614" s="114">
        <v>1</v>
      </c>
      <c r="F1614" s="203"/>
      <c r="G1614" s="293">
        <f t="shared" si="72"/>
        <v>0</v>
      </c>
      <c r="I1614" s="246"/>
      <c r="J1614" s="31"/>
    </row>
    <row r="1615" spans="1:10" ht="25.5">
      <c r="A1615" s="269">
        <v>1400</v>
      </c>
      <c r="B1615" s="23" t="s">
        <v>1451</v>
      </c>
      <c r="C1615" s="77" t="s">
        <v>1537</v>
      </c>
      <c r="D1615" s="23" t="s">
        <v>2</v>
      </c>
      <c r="E1615" s="114">
        <v>46</v>
      </c>
      <c r="F1615" s="203"/>
      <c r="G1615" s="293">
        <f t="shared" si="72"/>
        <v>0</v>
      </c>
      <c r="I1615" s="246"/>
      <c r="J1615" s="31"/>
    </row>
    <row r="1616" spans="1:10" ht="25.5">
      <c r="A1616" s="269">
        <v>1401</v>
      </c>
      <c r="B1616" s="23" t="s">
        <v>1451</v>
      </c>
      <c r="C1616" s="77" t="s">
        <v>1538</v>
      </c>
      <c r="D1616" s="23" t="s">
        <v>2</v>
      </c>
      <c r="E1616" s="114">
        <v>2</v>
      </c>
      <c r="F1616" s="203"/>
      <c r="G1616" s="293">
        <f t="shared" si="72"/>
        <v>0</v>
      </c>
      <c r="I1616" s="246"/>
      <c r="J1616" s="31"/>
    </row>
    <row r="1617" spans="1:10" ht="25.5">
      <c r="A1617" s="269">
        <v>1402</v>
      </c>
      <c r="B1617" s="23" t="s">
        <v>854</v>
      </c>
      <c r="C1617" s="77" t="s">
        <v>1539</v>
      </c>
      <c r="D1617" s="23" t="s">
        <v>2</v>
      </c>
      <c r="E1617" s="114">
        <v>68</v>
      </c>
      <c r="F1617" s="203"/>
      <c r="G1617" s="293">
        <f t="shared" si="72"/>
        <v>0</v>
      </c>
      <c r="I1617" s="246"/>
      <c r="J1617" s="31"/>
    </row>
    <row r="1618" spans="1:10" ht="25.5">
      <c r="A1618" s="269">
        <v>1403</v>
      </c>
      <c r="B1618" s="23" t="s">
        <v>854</v>
      </c>
      <c r="C1618" s="77" t="s">
        <v>1540</v>
      </c>
      <c r="D1618" s="23" t="s">
        <v>2</v>
      </c>
      <c r="E1618" s="114">
        <v>4</v>
      </c>
      <c r="F1618" s="203"/>
      <c r="G1618" s="293">
        <f t="shared" si="72"/>
        <v>0</v>
      </c>
      <c r="I1618" s="246"/>
      <c r="J1618" s="31"/>
    </row>
    <row r="1619" spans="1:10" ht="15">
      <c r="A1619" s="269">
        <v>1404</v>
      </c>
      <c r="B1619" s="23" t="s">
        <v>854</v>
      </c>
      <c r="C1619" s="77" t="s">
        <v>1541</v>
      </c>
      <c r="D1619" s="23" t="s">
        <v>2</v>
      </c>
      <c r="E1619" s="114">
        <v>140</v>
      </c>
      <c r="F1619" s="203"/>
      <c r="G1619" s="293">
        <f t="shared" si="72"/>
        <v>0</v>
      </c>
      <c r="I1619" s="246"/>
      <c r="J1619" s="31"/>
    </row>
    <row r="1620" spans="1:10" ht="15">
      <c r="A1620" s="269">
        <v>1405</v>
      </c>
      <c r="B1620" s="23" t="s">
        <v>854</v>
      </c>
      <c r="C1620" s="77" t="s">
        <v>1542</v>
      </c>
      <c r="D1620" s="23" t="s">
        <v>2</v>
      </c>
      <c r="E1620" s="114">
        <v>5</v>
      </c>
      <c r="F1620" s="203"/>
      <c r="G1620" s="293">
        <f t="shared" si="72"/>
        <v>0</v>
      </c>
      <c r="I1620" s="246"/>
      <c r="J1620" s="31"/>
    </row>
    <row r="1621" spans="1:10" ht="15">
      <c r="A1621" s="269">
        <v>1406</v>
      </c>
      <c r="B1621" s="23" t="s">
        <v>854</v>
      </c>
      <c r="C1621" s="77" t="s">
        <v>1543</v>
      </c>
      <c r="D1621" s="23" t="s">
        <v>2</v>
      </c>
      <c r="E1621" s="114">
        <v>3563</v>
      </c>
      <c r="F1621" s="203"/>
      <c r="G1621" s="293">
        <f t="shared" si="72"/>
        <v>0</v>
      </c>
      <c r="I1621" s="246"/>
      <c r="J1621" s="31"/>
    </row>
    <row r="1622" spans="1:10" ht="15">
      <c r="A1622" s="269">
        <v>1407</v>
      </c>
      <c r="B1622" s="23" t="s">
        <v>854</v>
      </c>
      <c r="C1622" s="77" t="s">
        <v>1544</v>
      </c>
      <c r="D1622" s="23" t="s">
        <v>2</v>
      </c>
      <c r="E1622" s="114">
        <v>107</v>
      </c>
      <c r="F1622" s="203"/>
      <c r="G1622" s="293">
        <f t="shared" si="72"/>
        <v>0</v>
      </c>
      <c r="I1622" s="246"/>
      <c r="J1622" s="31"/>
    </row>
    <row r="1623" spans="1:10" ht="25.5">
      <c r="A1623" s="269">
        <v>1408</v>
      </c>
      <c r="B1623" s="23" t="s">
        <v>1452</v>
      </c>
      <c r="C1623" s="77" t="s">
        <v>1453</v>
      </c>
      <c r="D1623" s="23" t="s">
        <v>2</v>
      </c>
      <c r="E1623" s="114" t="s">
        <v>857</v>
      </c>
      <c r="F1623" s="203"/>
      <c r="G1623" s="293">
        <f t="shared" si="72"/>
        <v>0</v>
      </c>
      <c r="I1623" s="246"/>
      <c r="J1623" s="31"/>
    </row>
    <row r="1624" spans="1:10" ht="25.5">
      <c r="A1624" s="269">
        <v>1409</v>
      </c>
      <c r="B1624" s="23" t="s">
        <v>1452</v>
      </c>
      <c r="C1624" s="77" t="s">
        <v>1454</v>
      </c>
      <c r="D1624" s="23" t="s">
        <v>2</v>
      </c>
      <c r="E1624" s="114" t="s">
        <v>858</v>
      </c>
      <c r="F1624" s="203"/>
      <c r="G1624" s="293">
        <f t="shared" si="72"/>
        <v>0</v>
      </c>
      <c r="I1624" s="246"/>
      <c r="J1624" s="31"/>
    </row>
    <row r="1625" spans="1:10" ht="25.5">
      <c r="A1625" s="269">
        <v>1410</v>
      </c>
      <c r="B1625" s="23" t="s">
        <v>1452</v>
      </c>
      <c r="C1625" s="77" t="s">
        <v>1437</v>
      </c>
      <c r="D1625" s="23" t="s">
        <v>2</v>
      </c>
      <c r="E1625" s="114" t="s">
        <v>859</v>
      </c>
      <c r="F1625" s="203"/>
      <c r="G1625" s="293">
        <f t="shared" si="72"/>
        <v>0</v>
      </c>
      <c r="I1625" s="246"/>
      <c r="J1625" s="31"/>
    </row>
    <row r="1626" spans="1:10" ht="25.5">
      <c r="A1626" s="269">
        <v>1411</v>
      </c>
      <c r="B1626" s="23" t="s">
        <v>1452</v>
      </c>
      <c r="C1626" s="77" t="s">
        <v>1455</v>
      </c>
      <c r="D1626" s="23" t="s">
        <v>2</v>
      </c>
      <c r="E1626" s="114" t="s">
        <v>860</v>
      </c>
      <c r="F1626" s="203"/>
      <c r="G1626" s="293">
        <f t="shared" si="72"/>
        <v>0</v>
      </c>
      <c r="I1626" s="246"/>
      <c r="J1626" s="31"/>
    </row>
    <row r="1627" spans="1:10" ht="25.5">
      <c r="A1627" s="269">
        <v>1412</v>
      </c>
      <c r="B1627" s="23" t="s">
        <v>853</v>
      </c>
      <c r="C1627" s="77" t="s">
        <v>1545</v>
      </c>
      <c r="D1627" s="23" t="s">
        <v>2</v>
      </c>
      <c r="E1627" s="114" t="s">
        <v>855</v>
      </c>
      <c r="F1627" s="203"/>
      <c r="G1627" s="293">
        <f t="shared" si="72"/>
        <v>0</v>
      </c>
      <c r="I1627" s="246"/>
      <c r="J1627" s="31"/>
    </row>
    <row r="1628" spans="1:10" ht="15">
      <c r="A1628" s="269">
        <v>1413</v>
      </c>
      <c r="B1628" s="23" t="s">
        <v>856</v>
      </c>
      <c r="C1628" s="77" t="s">
        <v>861</v>
      </c>
      <c r="D1628" s="23" t="s">
        <v>1</v>
      </c>
      <c r="E1628" s="114" t="s">
        <v>773</v>
      </c>
      <c r="F1628" s="203"/>
      <c r="G1628" s="293">
        <f t="shared" si="72"/>
        <v>0</v>
      </c>
      <c r="I1628" s="246"/>
      <c r="J1628" s="31"/>
    </row>
    <row r="1629" spans="1:10" ht="15">
      <c r="A1629" s="269">
        <v>1414</v>
      </c>
      <c r="B1629" s="23" t="s">
        <v>856</v>
      </c>
      <c r="C1629" s="77" t="s">
        <v>798</v>
      </c>
      <c r="D1629" s="23" t="s">
        <v>1</v>
      </c>
      <c r="E1629" s="114" t="s">
        <v>862</v>
      </c>
      <c r="F1629" s="203"/>
      <c r="G1629" s="293">
        <f t="shared" si="72"/>
        <v>0</v>
      </c>
      <c r="I1629" s="246"/>
      <c r="J1629" s="31"/>
    </row>
    <row r="1630" spans="1:10" ht="25.5" customHeight="1">
      <c r="A1630" s="269">
        <v>1415</v>
      </c>
      <c r="B1630" s="23" t="s">
        <v>863</v>
      </c>
      <c r="C1630" s="248" t="s">
        <v>1771</v>
      </c>
      <c r="D1630" s="23" t="s">
        <v>193</v>
      </c>
      <c r="E1630" s="114">
        <v>1</v>
      </c>
      <c r="F1630" s="203"/>
      <c r="G1630" s="293">
        <f t="shared" si="72"/>
        <v>0</v>
      </c>
      <c r="I1630" s="246"/>
      <c r="J1630" s="31"/>
    </row>
    <row r="1631" spans="1:10" ht="15">
      <c r="A1631" s="362" t="s">
        <v>865</v>
      </c>
      <c r="B1631" s="363"/>
      <c r="C1631" s="363"/>
      <c r="D1631" s="363"/>
      <c r="E1631" s="363"/>
      <c r="F1631" s="364"/>
      <c r="G1631" s="74">
        <f>SUM(G1632:G1633)</f>
        <v>0</v>
      </c>
      <c r="I1631" s="246"/>
      <c r="J1631" s="31"/>
    </row>
    <row r="1632" spans="1:10" ht="76.5">
      <c r="A1632" s="269">
        <v>1416</v>
      </c>
      <c r="B1632" s="23" t="s">
        <v>866</v>
      </c>
      <c r="C1632" s="77" t="s">
        <v>1456</v>
      </c>
      <c r="D1632" s="23" t="s">
        <v>1</v>
      </c>
      <c r="E1632" s="114" t="s">
        <v>773</v>
      </c>
      <c r="F1632" s="203"/>
      <c r="G1632" s="293">
        <f t="shared" si="72"/>
        <v>0</v>
      </c>
      <c r="I1632" s="246"/>
      <c r="J1632" s="31"/>
    </row>
    <row r="1633" spans="1:10" ht="63.75">
      <c r="A1633" s="269">
        <v>1417</v>
      </c>
      <c r="B1633" s="23" t="s">
        <v>866</v>
      </c>
      <c r="C1633" s="77" t="s">
        <v>1457</v>
      </c>
      <c r="D1633" s="23" t="s">
        <v>1</v>
      </c>
      <c r="E1633" s="114" t="s">
        <v>788</v>
      </c>
      <c r="F1633" s="203"/>
      <c r="G1633" s="293">
        <f t="shared" si="72"/>
        <v>0</v>
      </c>
      <c r="I1633" s="246"/>
      <c r="J1633" s="31"/>
    </row>
    <row r="1634" spans="1:10" ht="15">
      <c r="A1634" s="377" t="s">
        <v>3</v>
      </c>
      <c r="B1634" s="378"/>
      <c r="C1634" s="378"/>
      <c r="D1634" s="378"/>
      <c r="E1634" s="378"/>
      <c r="F1634" s="379"/>
      <c r="G1634" s="238">
        <f>G1611</f>
        <v>0</v>
      </c>
      <c r="I1634" s="246"/>
      <c r="J1634" s="31"/>
    </row>
    <row r="1635" spans="1:10" ht="15">
      <c r="A1635" s="374" t="s">
        <v>867</v>
      </c>
      <c r="B1635" s="375"/>
      <c r="C1635" s="375"/>
      <c r="D1635" s="375"/>
      <c r="E1635" s="375"/>
      <c r="F1635" s="376"/>
      <c r="G1635" s="73">
        <f>SUM(G1636+G1663)</f>
        <v>0</v>
      </c>
      <c r="I1635" s="246"/>
      <c r="J1635" s="31"/>
    </row>
    <row r="1636" spans="1:10" ht="15">
      <c r="A1636" s="362" t="s">
        <v>775</v>
      </c>
      <c r="B1636" s="363"/>
      <c r="C1636" s="363"/>
      <c r="D1636" s="363"/>
      <c r="E1636" s="363"/>
      <c r="F1636" s="364"/>
      <c r="G1636" s="74">
        <f>SUM(G1637:G1662)</f>
        <v>0</v>
      </c>
      <c r="I1636" s="246"/>
      <c r="J1636" s="31"/>
    </row>
    <row r="1637" spans="1:10" ht="25.5">
      <c r="A1637" s="269">
        <v>1418</v>
      </c>
      <c r="B1637" s="23" t="s">
        <v>1458</v>
      </c>
      <c r="C1637" s="77" t="s">
        <v>1546</v>
      </c>
      <c r="D1637" s="23" t="s">
        <v>2</v>
      </c>
      <c r="E1637" s="114">
        <v>76</v>
      </c>
      <c r="F1637" s="203"/>
      <c r="G1637" s="293">
        <f aca="true" t="shared" si="73" ref="G1637:G1665">E1637*F1637</f>
        <v>0</v>
      </c>
      <c r="I1637" s="246"/>
      <c r="J1637" s="31"/>
    </row>
    <row r="1638" spans="1:10" ht="25.5">
      <c r="A1638" s="269">
        <v>1419</v>
      </c>
      <c r="B1638" s="23" t="s">
        <v>1458</v>
      </c>
      <c r="C1638" s="77" t="s">
        <v>1547</v>
      </c>
      <c r="D1638" s="23" t="s">
        <v>2</v>
      </c>
      <c r="E1638" s="114">
        <v>2</v>
      </c>
      <c r="F1638" s="203"/>
      <c r="G1638" s="293">
        <f t="shared" si="73"/>
        <v>0</v>
      </c>
      <c r="I1638" s="246"/>
      <c r="J1638" s="31"/>
    </row>
    <row r="1639" spans="1:10" ht="25.5">
      <c r="A1639" s="269">
        <v>1420</v>
      </c>
      <c r="B1639" s="23" t="s">
        <v>1458</v>
      </c>
      <c r="C1639" s="77" t="s">
        <v>1548</v>
      </c>
      <c r="D1639" s="23" t="s">
        <v>2</v>
      </c>
      <c r="E1639" s="114">
        <v>64</v>
      </c>
      <c r="F1639" s="203"/>
      <c r="G1639" s="293">
        <f t="shared" si="73"/>
        <v>0</v>
      </c>
      <c r="I1639" s="246"/>
      <c r="J1639" s="31"/>
    </row>
    <row r="1640" spans="1:10" ht="25.5">
      <c r="A1640" s="269">
        <v>1421</v>
      </c>
      <c r="B1640" s="23" t="s">
        <v>1458</v>
      </c>
      <c r="C1640" s="77" t="s">
        <v>1549</v>
      </c>
      <c r="D1640" s="23" t="s">
        <v>2</v>
      </c>
      <c r="E1640" s="114">
        <v>2</v>
      </c>
      <c r="F1640" s="203"/>
      <c r="G1640" s="293">
        <f t="shared" si="73"/>
        <v>0</v>
      </c>
      <c r="I1640" s="246"/>
      <c r="J1640" s="31"/>
    </row>
    <row r="1641" spans="1:10" ht="25.5">
      <c r="A1641" s="269">
        <v>1422</v>
      </c>
      <c r="B1641" s="23" t="s">
        <v>1458</v>
      </c>
      <c r="C1641" s="77" t="s">
        <v>1550</v>
      </c>
      <c r="D1641" s="23" t="s">
        <v>2</v>
      </c>
      <c r="E1641" s="114">
        <v>1304</v>
      </c>
      <c r="F1641" s="203"/>
      <c r="G1641" s="293">
        <f t="shared" si="73"/>
        <v>0</v>
      </c>
      <c r="I1641" s="246"/>
      <c r="J1641" s="31"/>
    </row>
    <row r="1642" spans="1:10" ht="25.5">
      <c r="A1642" s="269">
        <v>1423</v>
      </c>
      <c r="B1642" s="23" t="s">
        <v>1458</v>
      </c>
      <c r="C1642" s="77" t="s">
        <v>1551</v>
      </c>
      <c r="D1642" s="23" t="s">
        <v>2</v>
      </c>
      <c r="E1642" s="114">
        <v>40</v>
      </c>
      <c r="F1642" s="203"/>
      <c r="G1642" s="293">
        <f t="shared" si="73"/>
        <v>0</v>
      </c>
      <c r="I1642" s="246"/>
      <c r="J1642" s="31"/>
    </row>
    <row r="1643" spans="1:10" ht="15">
      <c r="A1643" s="269">
        <v>1424</v>
      </c>
      <c r="B1643" s="23" t="s">
        <v>868</v>
      </c>
      <c r="C1643" s="77" t="s">
        <v>1552</v>
      </c>
      <c r="D1643" s="23" t="s">
        <v>2</v>
      </c>
      <c r="E1643" s="114" t="s">
        <v>869</v>
      </c>
      <c r="F1643" s="203"/>
      <c r="G1643" s="293">
        <f t="shared" si="73"/>
        <v>0</v>
      </c>
      <c r="I1643" s="246"/>
      <c r="J1643" s="31"/>
    </row>
    <row r="1644" spans="1:10" ht="15">
      <c r="A1644" s="269">
        <v>1425</v>
      </c>
      <c r="B1644" s="23" t="s">
        <v>868</v>
      </c>
      <c r="C1644" s="77" t="s">
        <v>1553</v>
      </c>
      <c r="D1644" s="23" t="s">
        <v>2</v>
      </c>
      <c r="E1644" s="114" t="s">
        <v>870</v>
      </c>
      <c r="F1644" s="203"/>
      <c r="G1644" s="293">
        <f t="shared" si="73"/>
        <v>0</v>
      </c>
      <c r="I1644" s="246"/>
      <c r="J1644" s="31"/>
    </row>
    <row r="1645" spans="1:10" ht="15">
      <c r="A1645" s="269">
        <v>1426</v>
      </c>
      <c r="B1645" s="23" t="s">
        <v>868</v>
      </c>
      <c r="C1645" s="77" t="s">
        <v>1554</v>
      </c>
      <c r="D1645" s="23" t="s">
        <v>2</v>
      </c>
      <c r="E1645" s="114" t="s">
        <v>871</v>
      </c>
      <c r="F1645" s="203"/>
      <c r="G1645" s="293">
        <f t="shared" si="73"/>
        <v>0</v>
      </c>
      <c r="I1645" s="246"/>
      <c r="J1645" s="31"/>
    </row>
    <row r="1646" spans="1:10" ht="15">
      <c r="A1646" s="269">
        <v>1427</v>
      </c>
      <c r="B1646" s="23" t="s">
        <v>872</v>
      </c>
      <c r="C1646" s="77" t="s">
        <v>873</v>
      </c>
      <c r="D1646" s="23" t="s">
        <v>193</v>
      </c>
      <c r="E1646" s="114" t="s">
        <v>874</v>
      </c>
      <c r="F1646" s="203"/>
      <c r="G1646" s="293">
        <f t="shared" si="73"/>
        <v>0</v>
      </c>
      <c r="I1646" s="246"/>
      <c r="J1646" s="31"/>
    </row>
    <row r="1647" spans="1:10" ht="15">
      <c r="A1647" s="269">
        <v>1428</v>
      </c>
      <c r="B1647" s="23" t="s">
        <v>872</v>
      </c>
      <c r="C1647" s="77" t="s">
        <v>875</v>
      </c>
      <c r="D1647" s="23" t="s">
        <v>1</v>
      </c>
      <c r="E1647" s="114" t="s">
        <v>837</v>
      </c>
      <c r="F1647" s="203"/>
      <c r="G1647" s="293">
        <f t="shared" si="73"/>
        <v>0</v>
      </c>
      <c r="I1647" s="246"/>
      <c r="J1647" s="31"/>
    </row>
    <row r="1648" spans="1:10" ht="15">
      <c r="A1648" s="269">
        <v>1429</v>
      </c>
      <c r="B1648" s="23" t="s">
        <v>872</v>
      </c>
      <c r="C1648" s="77" t="s">
        <v>876</v>
      </c>
      <c r="D1648" s="23" t="s">
        <v>193</v>
      </c>
      <c r="E1648" s="114" t="s">
        <v>800</v>
      </c>
      <c r="F1648" s="203"/>
      <c r="G1648" s="293">
        <f t="shared" si="73"/>
        <v>0</v>
      </c>
      <c r="I1648" s="246"/>
      <c r="J1648" s="31"/>
    </row>
    <row r="1649" spans="1:10" ht="15">
      <c r="A1649" s="269">
        <v>1430</v>
      </c>
      <c r="B1649" s="23" t="s">
        <v>872</v>
      </c>
      <c r="C1649" s="77" t="s">
        <v>877</v>
      </c>
      <c r="D1649" s="23" t="s">
        <v>193</v>
      </c>
      <c r="E1649" s="114" t="s">
        <v>800</v>
      </c>
      <c r="F1649" s="203"/>
      <c r="G1649" s="293">
        <f t="shared" si="73"/>
        <v>0</v>
      </c>
      <c r="I1649" s="246"/>
      <c r="J1649" s="31"/>
    </row>
    <row r="1650" spans="1:10" ht="15">
      <c r="A1650" s="269">
        <v>1431</v>
      </c>
      <c r="B1650" s="23" t="s">
        <v>868</v>
      </c>
      <c r="C1650" s="77" t="s">
        <v>878</v>
      </c>
      <c r="D1650" s="23" t="s">
        <v>2</v>
      </c>
      <c r="E1650" s="114" t="s">
        <v>841</v>
      </c>
      <c r="F1650" s="203"/>
      <c r="G1650" s="293">
        <f t="shared" si="73"/>
        <v>0</v>
      </c>
      <c r="I1650" s="246"/>
      <c r="J1650" s="31"/>
    </row>
    <row r="1651" spans="1:10" ht="25.5">
      <c r="A1651" s="269">
        <v>1432</v>
      </c>
      <c r="B1651" s="23" t="s">
        <v>1459</v>
      </c>
      <c r="C1651" s="77" t="s">
        <v>1460</v>
      </c>
      <c r="D1651" s="23" t="s">
        <v>2</v>
      </c>
      <c r="E1651" s="114" t="s">
        <v>880</v>
      </c>
      <c r="F1651" s="203"/>
      <c r="G1651" s="293">
        <f t="shared" si="73"/>
        <v>0</v>
      </c>
      <c r="I1651" s="246"/>
      <c r="J1651" s="31"/>
    </row>
    <row r="1652" spans="1:10" ht="25.5">
      <c r="A1652" s="269">
        <v>1433</v>
      </c>
      <c r="B1652" s="23" t="s">
        <v>1459</v>
      </c>
      <c r="C1652" s="77" t="s">
        <v>1461</v>
      </c>
      <c r="D1652" s="23" t="s">
        <v>2</v>
      </c>
      <c r="E1652" s="114" t="s">
        <v>881</v>
      </c>
      <c r="F1652" s="203"/>
      <c r="G1652" s="293">
        <f t="shared" si="73"/>
        <v>0</v>
      </c>
      <c r="I1652" s="246"/>
      <c r="J1652" s="31"/>
    </row>
    <row r="1653" spans="1:10" ht="25.5">
      <c r="A1653" s="269">
        <v>1434</v>
      </c>
      <c r="B1653" s="23" t="s">
        <v>1459</v>
      </c>
      <c r="C1653" s="77" t="s">
        <v>1462</v>
      </c>
      <c r="D1653" s="23" t="s">
        <v>2</v>
      </c>
      <c r="E1653" s="114" t="s">
        <v>882</v>
      </c>
      <c r="F1653" s="203"/>
      <c r="G1653" s="293">
        <f t="shared" si="73"/>
        <v>0</v>
      </c>
      <c r="I1653" s="246"/>
      <c r="J1653" s="31"/>
    </row>
    <row r="1654" spans="1:10" ht="25.5">
      <c r="A1654" s="269">
        <v>1435</v>
      </c>
      <c r="B1654" s="23" t="s">
        <v>1459</v>
      </c>
      <c r="C1654" s="77" t="s">
        <v>1463</v>
      </c>
      <c r="D1654" s="23" t="s">
        <v>2</v>
      </c>
      <c r="E1654" s="114" t="s">
        <v>882</v>
      </c>
      <c r="F1654" s="203"/>
      <c r="G1654" s="293">
        <f t="shared" si="73"/>
        <v>0</v>
      </c>
      <c r="I1654" s="246"/>
      <c r="J1654" s="31"/>
    </row>
    <row r="1655" spans="1:10" ht="25.5">
      <c r="A1655" s="269">
        <v>1436</v>
      </c>
      <c r="B1655" s="23" t="s">
        <v>1459</v>
      </c>
      <c r="C1655" s="77" t="s">
        <v>1464</v>
      </c>
      <c r="D1655" s="23" t="s">
        <v>2</v>
      </c>
      <c r="E1655" s="114" t="s">
        <v>841</v>
      </c>
      <c r="F1655" s="203"/>
      <c r="G1655" s="293">
        <f t="shared" si="73"/>
        <v>0</v>
      </c>
      <c r="I1655" s="246"/>
      <c r="J1655" s="31"/>
    </row>
    <row r="1656" spans="1:10" ht="25.5">
      <c r="A1656" s="269">
        <v>1437</v>
      </c>
      <c r="B1656" s="23" t="s">
        <v>1459</v>
      </c>
      <c r="C1656" s="77" t="s">
        <v>1465</v>
      </c>
      <c r="D1656" s="23" t="s">
        <v>2</v>
      </c>
      <c r="E1656" s="114" t="s">
        <v>883</v>
      </c>
      <c r="F1656" s="203"/>
      <c r="G1656" s="293">
        <f t="shared" si="73"/>
        <v>0</v>
      </c>
      <c r="I1656" s="246"/>
      <c r="J1656" s="31"/>
    </row>
    <row r="1657" spans="1:10" ht="25.5">
      <c r="A1657" s="269">
        <v>1438</v>
      </c>
      <c r="B1657" s="23" t="s">
        <v>1459</v>
      </c>
      <c r="C1657" s="77" t="s">
        <v>1466</v>
      </c>
      <c r="D1657" s="23" t="s">
        <v>2</v>
      </c>
      <c r="E1657" s="114" t="s">
        <v>800</v>
      </c>
      <c r="F1657" s="203"/>
      <c r="G1657" s="293">
        <f t="shared" si="73"/>
        <v>0</v>
      </c>
      <c r="I1657" s="246"/>
      <c r="J1657" s="31"/>
    </row>
    <row r="1658" spans="1:10" ht="15">
      <c r="A1658" s="269">
        <v>1439</v>
      </c>
      <c r="B1658" s="23" t="s">
        <v>879</v>
      </c>
      <c r="C1658" s="77" t="s">
        <v>884</v>
      </c>
      <c r="D1658" s="23" t="s">
        <v>16</v>
      </c>
      <c r="E1658" s="114" t="s">
        <v>885</v>
      </c>
      <c r="F1658" s="203"/>
      <c r="G1658" s="293">
        <f t="shared" si="73"/>
        <v>0</v>
      </c>
      <c r="I1658" s="246"/>
      <c r="J1658" s="31"/>
    </row>
    <row r="1659" spans="1:10" ht="15">
      <c r="A1659" s="269">
        <v>1440</v>
      </c>
      <c r="B1659" s="23" t="s">
        <v>879</v>
      </c>
      <c r="C1659" s="77" t="s">
        <v>886</v>
      </c>
      <c r="D1659" s="23" t="s">
        <v>16</v>
      </c>
      <c r="E1659" s="114" t="s">
        <v>887</v>
      </c>
      <c r="F1659" s="203"/>
      <c r="G1659" s="293">
        <f t="shared" si="73"/>
        <v>0</v>
      </c>
      <c r="I1659" s="246"/>
      <c r="J1659" s="31"/>
    </row>
    <row r="1660" spans="1:10" ht="15">
      <c r="A1660" s="269">
        <v>1441</v>
      </c>
      <c r="B1660" s="23" t="s">
        <v>879</v>
      </c>
      <c r="C1660" s="77" t="s">
        <v>861</v>
      </c>
      <c r="D1660" s="23" t="s">
        <v>332</v>
      </c>
      <c r="E1660" s="114" t="s">
        <v>800</v>
      </c>
      <c r="F1660" s="203"/>
      <c r="G1660" s="293">
        <f t="shared" si="73"/>
        <v>0</v>
      </c>
      <c r="I1660" s="246"/>
      <c r="J1660" s="31"/>
    </row>
    <row r="1661" spans="1:10" ht="15">
      <c r="A1661" s="269">
        <v>1442</v>
      </c>
      <c r="B1661" s="23" t="s">
        <v>888</v>
      </c>
      <c r="C1661" s="77" t="s">
        <v>864</v>
      </c>
      <c r="D1661" s="23" t="s">
        <v>193</v>
      </c>
      <c r="E1661" s="114" t="s">
        <v>841</v>
      </c>
      <c r="F1661" s="203"/>
      <c r="G1661" s="293">
        <f t="shared" si="73"/>
        <v>0</v>
      </c>
      <c r="I1661" s="246"/>
      <c r="J1661" s="31"/>
    </row>
    <row r="1662" spans="1:10" ht="15">
      <c r="A1662" s="269">
        <v>1443</v>
      </c>
      <c r="B1662" s="23" t="s">
        <v>888</v>
      </c>
      <c r="C1662" s="77" t="s">
        <v>889</v>
      </c>
      <c r="D1662" s="23" t="s">
        <v>193</v>
      </c>
      <c r="E1662" s="114" t="s">
        <v>788</v>
      </c>
      <c r="F1662" s="203"/>
      <c r="G1662" s="293">
        <f t="shared" si="73"/>
        <v>0</v>
      </c>
      <c r="I1662" s="246"/>
      <c r="J1662" s="31"/>
    </row>
    <row r="1663" spans="1:10" ht="15">
      <c r="A1663" s="362" t="s">
        <v>890</v>
      </c>
      <c r="B1663" s="363"/>
      <c r="C1663" s="363"/>
      <c r="D1663" s="363"/>
      <c r="E1663" s="363"/>
      <c r="F1663" s="364"/>
      <c r="G1663" s="74">
        <f>SUM(G1664:G1665)</f>
        <v>0</v>
      </c>
      <c r="I1663" s="246"/>
      <c r="J1663" s="31"/>
    </row>
    <row r="1664" spans="1:10" ht="15">
      <c r="A1664" s="269">
        <v>1444</v>
      </c>
      <c r="B1664" s="23" t="s">
        <v>891</v>
      </c>
      <c r="C1664" s="77" t="s">
        <v>892</v>
      </c>
      <c r="D1664" s="23" t="s">
        <v>2</v>
      </c>
      <c r="E1664" s="114" t="s">
        <v>893</v>
      </c>
      <c r="F1664" s="203"/>
      <c r="G1664" s="293">
        <f t="shared" si="73"/>
        <v>0</v>
      </c>
      <c r="I1664" s="246"/>
      <c r="J1664" s="31"/>
    </row>
    <row r="1665" spans="1:10" ht="15">
      <c r="A1665" s="269">
        <v>1445</v>
      </c>
      <c r="B1665" s="23" t="s">
        <v>891</v>
      </c>
      <c r="C1665" s="77" t="s">
        <v>894</v>
      </c>
      <c r="D1665" s="23" t="s">
        <v>2</v>
      </c>
      <c r="E1665" s="114" t="s">
        <v>895</v>
      </c>
      <c r="F1665" s="203"/>
      <c r="G1665" s="293">
        <f t="shared" si="73"/>
        <v>0</v>
      </c>
      <c r="I1665" s="246"/>
      <c r="J1665" s="31"/>
    </row>
    <row r="1666" spans="1:10" ht="15">
      <c r="A1666" s="377" t="s">
        <v>3</v>
      </c>
      <c r="B1666" s="378"/>
      <c r="C1666" s="378"/>
      <c r="D1666" s="378"/>
      <c r="E1666" s="378"/>
      <c r="F1666" s="379"/>
      <c r="G1666" s="238">
        <f>G1635</f>
        <v>0</v>
      </c>
      <c r="I1666" s="246"/>
      <c r="J1666" s="31"/>
    </row>
    <row r="1667" spans="1:10" ht="15.75" thickBot="1">
      <c r="A1667" s="365" t="s">
        <v>1467</v>
      </c>
      <c r="B1667" s="366"/>
      <c r="C1667" s="366"/>
      <c r="D1667" s="366"/>
      <c r="E1667" s="366"/>
      <c r="F1667" s="367"/>
      <c r="G1667" s="239">
        <f>G1496</f>
        <v>0</v>
      </c>
      <c r="I1667" s="246"/>
      <c r="J1667" s="31"/>
    </row>
    <row r="1668" spans="1:10" ht="15.75" thickBot="1">
      <c r="A1668" s="326" t="s">
        <v>1093</v>
      </c>
      <c r="B1668" s="327"/>
      <c r="C1668" s="327"/>
      <c r="D1668" s="327"/>
      <c r="E1668" s="327"/>
      <c r="F1668" s="328"/>
      <c r="G1668" s="220">
        <f>G1669+G1789+G1844+G1891</f>
        <v>0</v>
      </c>
      <c r="I1668" s="246"/>
      <c r="J1668" s="31"/>
    </row>
    <row r="1669" spans="1:10" ht="15">
      <c r="A1669" s="356" t="s">
        <v>1714</v>
      </c>
      <c r="B1669" s="357"/>
      <c r="C1669" s="357"/>
      <c r="D1669" s="357"/>
      <c r="E1669" s="357"/>
      <c r="F1669" s="358"/>
      <c r="G1669" s="138">
        <f>SUM(G1670:G1787)</f>
        <v>0</v>
      </c>
      <c r="I1669" s="246"/>
      <c r="J1669" s="31"/>
    </row>
    <row r="1670" spans="1:10" ht="15">
      <c r="A1670" s="269">
        <v>1446</v>
      </c>
      <c r="B1670" s="90" t="s">
        <v>1137</v>
      </c>
      <c r="C1670" s="162" t="s">
        <v>945</v>
      </c>
      <c r="D1670" s="89" t="s">
        <v>0</v>
      </c>
      <c r="E1670" s="116">
        <v>248.5</v>
      </c>
      <c r="F1670" s="204"/>
      <c r="G1670" s="293">
        <f aca="true" t="shared" si="74" ref="G1670:G1733">E1670*F1670</f>
        <v>0</v>
      </c>
      <c r="I1670" s="246"/>
      <c r="J1670" s="31"/>
    </row>
    <row r="1671" spans="1:10" ht="15">
      <c r="A1671" s="269">
        <v>1447</v>
      </c>
      <c r="B1671" s="90" t="s">
        <v>1137</v>
      </c>
      <c r="C1671" s="162" t="s">
        <v>946</v>
      </c>
      <c r="D1671" s="89" t="s">
        <v>4</v>
      </c>
      <c r="E1671" s="116">
        <v>136.8</v>
      </c>
      <c r="F1671" s="204"/>
      <c r="G1671" s="293">
        <f t="shared" si="74"/>
        <v>0</v>
      </c>
      <c r="I1671" s="246"/>
      <c r="J1671" s="31"/>
    </row>
    <row r="1672" spans="1:10" ht="15">
      <c r="A1672" s="269">
        <v>1448</v>
      </c>
      <c r="B1672" s="90" t="s">
        <v>1137</v>
      </c>
      <c r="C1672" s="162" t="s">
        <v>947</v>
      </c>
      <c r="D1672" s="89" t="s">
        <v>4</v>
      </c>
      <c r="E1672" s="116">
        <v>76.401</v>
      </c>
      <c r="F1672" s="204"/>
      <c r="G1672" s="293">
        <f t="shared" si="74"/>
        <v>0</v>
      </c>
      <c r="I1672" s="246"/>
      <c r="J1672" s="31"/>
    </row>
    <row r="1673" spans="1:10" ht="15">
      <c r="A1673" s="269">
        <v>1449</v>
      </c>
      <c r="B1673" s="90" t="s">
        <v>1137</v>
      </c>
      <c r="C1673" s="162" t="s">
        <v>119</v>
      </c>
      <c r="D1673" s="89" t="s">
        <v>4</v>
      </c>
      <c r="E1673" s="116">
        <v>9.013</v>
      </c>
      <c r="F1673" s="204"/>
      <c r="G1673" s="293">
        <f t="shared" si="74"/>
        <v>0</v>
      </c>
      <c r="I1673" s="246"/>
      <c r="J1673" s="31"/>
    </row>
    <row r="1674" spans="1:10" ht="15">
      <c r="A1674" s="269">
        <v>1450</v>
      </c>
      <c r="B1674" s="90" t="s">
        <v>1137</v>
      </c>
      <c r="C1674" s="162" t="s">
        <v>948</v>
      </c>
      <c r="D1674" s="89" t="s">
        <v>4</v>
      </c>
      <c r="E1674" s="116">
        <v>22.258</v>
      </c>
      <c r="F1674" s="204"/>
      <c r="G1674" s="293">
        <f t="shared" si="74"/>
        <v>0</v>
      </c>
      <c r="I1674" s="246"/>
      <c r="J1674" s="31"/>
    </row>
    <row r="1675" spans="1:10" ht="15">
      <c r="A1675" s="269">
        <v>1451</v>
      </c>
      <c r="B1675" s="90" t="s">
        <v>1137</v>
      </c>
      <c r="C1675" s="162" t="s">
        <v>949</v>
      </c>
      <c r="D1675" s="89" t="s">
        <v>4</v>
      </c>
      <c r="E1675" s="116">
        <v>4.48</v>
      </c>
      <c r="F1675" s="204"/>
      <c r="G1675" s="293">
        <f t="shared" si="74"/>
        <v>0</v>
      </c>
      <c r="I1675" s="246"/>
      <c r="J1675" s="31"/>
    </row>
    <row r="1676" spans="1:10" ht="15">
      <c r="A1676" s="269">
        <v>1452</v>
      </c>
      <c r="B1676" s="90" t="s">
        <v>1137</v>
      </c>
      <c r="C1676" s="162" t="s">
        <v>950</v>
      </c>
      <c r="D1676" s="89" t="s">
        <v>4</v>
      </c>
      <c r="E1676" s="116">
        <v>24.648</v>
      </c>
      <c r="F1676" s="204"/>
      <c r="G1676" s="293">
        <f t="shared" si="74"/>
        <v>0</v>
      </c>
      <c r="I1676" s="246"/>
      <c r="J1676" s="31"/>
    </row>
    <row r="1677" spans="1:10" ht="15">
      <c r="A1677" s="269">
        <v>1453</v>
      </c>
      <c r="B1677" s="90" t="s">
        <v>1137</v>
      </c>
      <c r="C1677" s="162" t="s">
        <v>951</v>
      </c>
      <c r="D1677" s="89" t="s">
        <v>4</v>
      </c>
      <c r="E1677" s="116">
        <v>5.472</v>
      </c>
      <c r="F1677" s="204"/>
      <c r="G1677" s="293">
        <f t="shared" si="74"/>
        <v>0</v>
      </c>
      <c r="I1677" s="246"/>
      <c r="J1677" s="31"/>
    </row>
    <row r="1678" spans="1:10" ht="15">
      <c r="A1678" s="269">
        <v>1454</v>
      </c>
      <c r="B1678" s="90" t="s">
        <v>1137</v>
      </c>
      <c r="C1678" s="162" t="s">
        <v>952</v>
      </c>
      <c r="D1678" s="89" t="s">
        <v>126</v>
      </c>
      <c r="E1678" s="116">
        <v>2.591</v>
      </c>
      <c r="F1678" s="204"/>
      <c r="G1678" s="293">
        <f t="shared" si="74"/>
        <v>0</v>
      </c>
      <c r="I1678" s="246"/>
      <c r="J1678" s="31"/>
    </row>
    <row r="1679" spans="1:10" ht="15">
      <c r="A1679" s="269">
        <v>1455</v>
      </c>
      <c r="B1679" s="90" t="s">
        <v>1137</v>
      </c>
      <c r="C1679" s="162" t="s">
        <v>953</v>
      </c>
      <c r="D1679" s="89" t="s">
        <v>0</v>
      </c>
      <c r="E1679" s="116">
        <v>226.28</v>
      </c>
      <c r="F1679" s="204"/>
      <c r="G1679" s="293">
        <f t="shared" si="74"/>
        <v>0</v>
      </c>
      <c r="I1679" s="246"/>
      <c r="J1679" s="31"/>
    </row>
    <row r="1680" spans="1:10" ht="15">
      <c r="A1680" s="269">
        <v>1456</v>
      </c>
      <c r="B1680" s="90" t="s">
        <v>1137</v>
      </c>
      <c r="C1680" s="162" t="s">
        <v>954</v>
      </c>
      <c r="D1680" s="89" t="s">
        <v>0</v>
      </c>
      <c r="E1680" s="116">
        <v>205.4</v>
      </c>
      <c r="F1680" s="204"/>
      <c r="G1680" s="293">
        <f t="shared" si="74"/>
        <v>0</v>
      </c>
      <c r="I1680" s="246"/>
      <c r="J1680" s="31"/>
    </row>
    <row r="1681" spans="1:10" ht="15">
      <c r="A1681" s="269">
        <v>1457</v>
      </c>
      <c r="B1681" s="90" t="s">
        <v>1137</v>
      </c>
      <c r="C1681" s="162" t="s">
        <v>955</v>
      </c>
      <c r="D1681" s="89" t="s">
        <v>0</v>
      </c>
      <c r="E1681" s="116">
        <v>205.4</v>
      </c>
      <c r="F1681" s="204"/>
      <c r="G1681" s="293">
        <f t="shared" si="74"/>
        <v>0</v>
      </c>
      <c r="I1681" s="246"/>
      <c r="J1681" s="31"/>
    </row>
    <row r="1682" spans="1:10" ht="15">
      <c r="A1682" s="269">
        <v>1458</v>
      </c>
      <c r="B1682" s="90" t="s">
        <v>1137</v>
      </c>
      <c r="C1682" s="162" t="s">
        <v>956</v>
      </c>
      <c r="D1682" s="89" t="s">
        <v>0</v>
      </c>
      <c r="E1682" s="116">
        <v>24.24</v>
      </c>
      <c r="F1682" s="204"/>
      <c r="G1682" s="293">
        <f t="shared" si="74"/>
        <v>0</v>
      </c>
      <c r="I1682" s="246"/>
      <c r="J1682" s="31"/>
    </row>
    <row r="1683" spans="1:10" ht="15">
      <c r="A1683" s="269">
        <v>1459</v>
      </c>
      <c r="B1683" s="90" t="s">
        <v>1137</v>
      </c>
      <c r="C1683" s="162" t="s">
        <v>957</v>
      </c>
      <c r="D1683" s="89" t="s">
        <v>4</v>
      </c>
      <c r="E1683" s="116">
        <v>60.399</v>
      </c>
      <c r="F1683" s="204"/>
      <c r="G1683" s="293">
        <f t="shared" si="74"/>
        <v>0</v>
      </c>
      <c r="I1683" s="246"/>
      <c r="J1683" s="31"/>
    </row>
    <row r="1684" spans="1:10" ht="15">
      <c r="A1684" s="269">
        <v>1460</v>
      </c>
      <c r="B1684" s="90" t="s">
        <v>1137</v>
      </c>
      <c r="C1684" s="162" t="s">
        <v>958</v>
      </c>
      <c r="D1684" s="89" t="s">
        <v>0</v>
      </c>
      <c r="E1684" s="116">
        <v>266.22</v>
      </c>
      <c r="F1684" s="204"/>
      <c r="G1684" s="293">
        <f t="shared" si="74"/>
        <v>0</v>
      </c>
      <c r="I1684" s="246"/>
      <c r="J1684" s="31"/>
    </row>
    <row r="1685" spans="1:10" ht="15">
      <c r="A1685" s="269">
        <v>1461</v>
      </c>
      <c r="B1685" s="90" t="s">
        <v>1137</v>
      </c>
      <c r="C1685" s="162" t="s">
        <v>959</v>
      </c>
      <c r="D1685" s="89" t="s">
        <v>0</v>
      </c>
      <c r="E1685" s="116">
        <v>23.018</v>
      </c>
      <c r="F1685" s="204"/>
      <c r="G1685" s="293">
        <f t="shared" si="74"/>
        <v>0</v>
      </c>
      <c r="I1685" s="246"/>
      <c r="J1685" s="31"/>
    </row>
    <row r="1686" spans="1:10" ht="15">
      <c r="A1686" s="269">
        <v>1462</v>
      </c>
      <c r="B1686" s="90" t="s">
        <v>1137</v>
      </c>
      <c r="C1686" s="162" t="s">
        <v>960</v>
      </c>
      <c r="D1686" s="89" t="s">
        <v>0</v>
      </c>
      <c r="E1686" s="116">
        <v>23.018</v>
      </c>
      <c r="F1686" s="204"/>
      <c r="G1686" s="293">
        <f t="shared" si="74"/>
        <v>0</v>
      </c>
      <c r="I1686" s="246"/>
      <c r="J1686" s="31"/>
    </row>
    <row r="1687" spans="1:10" ht="15">
      <c r="A1687" s="269">
        <v>1463</v>
      </c>
      <c r="B1687" s="90" t="s">
        <v>1137</v>
      </c>
      <c r="C1687" s="162" t="s">
        <v>961</v>
      </c>
      <c r="D1687" s="89" t="s">
        <v>0</v>
      </c>
      <c r="E1687" s="116">
        <v>9.059</v>
      </c>
      <c r="F1687" s="204"/>
      <c r="G1687" s="293">
        <f t="shared" si="74"/>
        <v>0</v>
      </c>
      <c r="I1687" s="246"/>
      <c r="J1687" s="31"/>
    </row>
    <row r="1688" spans="1:10" ht="15">
      <c r="A1688" s="269">
        <v>1464</v>
      </c>
      <c r="B1688" s="90" t="s">
        <v>1137</v>
      </c>
      <c r="C1688" s="162" t="s">
        <v>962</v>
      </c>
      <c r="D1688" s="89" t="s">
        <v>0</v>
      </c>
      <c r="E1688" s="116">
        <v>9.059</v>
      </c>
      <c r="F1688" s="204"/>
      <c r="G1688" s="293">
        <f t="shared" si="74"/>
        <v>0</v>
      </c>
      <c r="I1688" s="246"/>
      <c r="J1688" s="31"/>
    </row>
    <row r="1689" spans="1:10" ht="15">
      <c r="A1689" s="269">
        <v>1465</v>
      </c>
      <c r="B1689" s="90" t="s">
        <v>1137</v>
      </c>
      <c r="C1689" s="162" t="s">
        <v>963</v>
      </c>
      <c r="D1689" s="89" t="s">
        <v>4</v>
      </c>
      <c r="E1689" s="116">
        <v>3.433</v>
      </c>
      <c r="F1689" s="204"/>
      <c r="G1689" s="293">
        <f t="shared" si="74"/>
        <v>0</v>
      </c>
      <c r="I1689" s="246"/>
      <c r="J1689" s="31"/>
    </row>
    <row r="1690" spans="1:10" ht="15">
      <c r="A1690" s="269">
        <v>1466</v>
      </c>
      <c r="B1690" s="90" t="s">
        <v>1137</v>
      </c>
      <c r="C1690" s="162" t="s">
        <v>964</v>
      </c>
      <c r="D1690" s="89" t="s">
        <v>16</v>
      </c>
      <c r="E1690" s="116">
        <v>6</v>
      </c>
      <c r="F1690" s="204"/>
      <c r="G1690" s="293">
        <f t="shared" si="74"/>
        <v>0</v>
      </c>
      <c r="I1690" s="246"/>
      <c r="J1690" s="31"/>
    </row>
    <row r="1691" spans="1:10" ht="25.5">
      <c r="A1691" s="269">
        <v>1467</v>
      </c>
      <c r="B1691" s="90" t="s">
        <v>1137</v>
      </c>
      <c r="C1691" s="162" t="s">
        <v>965</v>
      </c>
      <c r="D1691" s="89" t="s">
        <v>16</v>
      </c>
      <c r="E1691" s="116">
        <v>2</v>
      </c>
      <c r="F1691" s="204"/>
      <c r="G1691" s="293">
        <f t="shared" si="74"/>
        <v>0</v>
      </c>
      <c r="I1691" s="246"/>
      <c r="J1691" s="31"/>
    </row>
    <row r="1692" spans="1:10" ht="15">
      <c r="A1692" s="269">
        <v>1468</v>
      </c>
      <c r="B1692" s="90" t="s">
        <v>1137</v>
      </c>
      <c r="C1692" s="162" t="s">
        <v>966</v>
      </c>
      <c r="D1692" s="89" t="s">
        <v>0</v>
      </c>
      <c r="E1692" s="116">
        <v>81.772</v>
      </c>
      <c r="F1692" s="204"/>
      <c r="G1692" s="293">
        <f t="shared" si="74"/>
        <v>0</v>
      </c>
      <c r="I1692" s="246"/>
      <c r="J1692" s="31"/>
    </row>
    <row r="1693" spans="1:10" ht="15">
      <c r="A1693" s="269">
        <v>1469</v>
      </c>
      <c r="B1693" s="90" t="s">
        <v>1137</v>
      </c>
      <c r="C1693" s="162" t="s">
        <v>967</v>
      </c>
      <c r="D1693" s="89" t="s">
        <v>2</v>
      </c>
      <c r="E1693" s="116">
        <v>3</v>
      </c>
      <c r="F1693" s="204"/>
      <c r="G1693" s="293">
        <f t="shared" si="74"/>
        <v>0</v>
      </c>
      <c r="I1693" s="246"/>
      <c r="J1693" s="31"/>
    </row>
    <row r="1694" spans="1:10" ht="15">
      <c r="A1694" s="269">
        <v>1470</v>
      </c>
      <c r="B1694" s="90" t="s">
        <v>1137</v>
      </c>
      <c r="C1694" s="162" t="s">
        <v>968</v>
      </c>
      <c r="D1694" s="89" t="s">
        <v>0</v>
      </c>
      <c r="E1694" s="116">
        <v>163</v>
      </c>
      <c r="F1694" s="204"/>
      <c r="G1694" s="293">
        <f t="shared" si="74"/>
        <v>0</v>
      </c>
      <c r="I1694" s="246"/>
      <c r="J1694" s="31"/>
    </row>
    <row r="1695" spans="1:10" ht="15">
      <c r="A1695" s="269">
        <v>1471</v>
      </c>
      <c r="B1695" s="90" t="s">
        <v>1137</v>
      </c>
      <c r="C1695" s="162" t="s">
        <v>951</v>
      </c>
      <c r="D1695" s="89" t="s">
        <v>4</v>
      </c>
      <c r="E1695" s="116">
        <v>5.456</v>
      </c>
      <c r="F1695" s="204"/>
      <c r="G1695" s="293">
        <f t="shared" si="74"/>
        <v>0</v>
      </c>
      <c r="I1695" s="246"/>
      <c r="J1695" s="31"/>
    </row>
    <row r="1696" spans="1:10" ht="15">
      <c r="A1696" s="269">
        <v>1472</v>
      </c>
      <c r="B1696" s="90" t="s">
        <v>1137</v>
      </c>
      <c r="C1696" s="162" t="s">
        <v>969</v>
      </c>
      <c r="D1696" s="89" t="s">
        <v>4</v>
      </c>
      <c r="E1696" s="116">
        <v>0.898</v>
      </c>
      <c r="F1696" s="204"/>
      <c r="G1696" s="293">
        <f t="shared" si="74"/>
        <v>0</v>
      </c>
      <c r="I1696" s="246"/>
      <c r="J1696" s="31"/>
    </row>
    <row r="1697" spans="1:10" ht="15">
      <c r="A1697" s="269">
        <v>1473</v>
      </c>
      <c r="B1697" s="90" t="s">
        <v>1137</v>
      </c>
      <c r="C1697" s="162" t="s">
        <v>970</v>
      </c>
      <c r="D1697" s="89" t="s">
        <v>2</v>
      </c>
      <c r="E1697" s="116">
        <v>16.2</v>
      </c>
      <c r="F1697" s="204"/>
      <c r="G1697" s="293">
        <f t="shared" si="74"/>
        <v>0</v>
      </c>
      <c r="I1697" s="246"/>
      <c r="J1697" s="31"/>
    </row>
    <row r="1698" spans="1:11" ht="15">
      <c r="A1698" s="269">
        <v>1474</v>
      </c>
      <c r="B1698" s="90" t="s">
        <v>1137</v>
      </c>
      <c r="C1698" s="162" t="s">
        <v>971</v>
      </c>
      <c r="D1698" s="89" t="s">
        <v>4</v>
      </c>
      <c r="E1698" s="116">
        <v>0.405</v>
      </c>
      <c r="F1698" s="204"/>
      <c r="G1698" s="293">
        <f t="shared" si="74"/>
        <v>0</v>
      </c>
      <c r="I1698" s="246"/>
      <c r="J1698" s="31"/>
      <c r="K1698" s="5"/>
    </row>
    <row r="1699" spans="1:11" ht="15">
      <c r="A1699" s="269">
        <v>1475</v>
      </c>
      <c r="B1699" s="90" t="s">
        <v>1137</v>
      </c>
      <c r="C1699" s="162" t="s">
        <v>972</v>
      </c>
      <c r="D1699" s="89" t="s">
        <v>0</v>
      </c>
      <c r="E1699" s="116">
        <v>21.836</v>
      </c>
      <c r="F1699" s="204"/>
      <c r="G1699" s="293">
        <f t="shared" si="74"/>
        <v>0</v>
      </c>
      <c r="I1699" s="246"/>
      <c r="J1699" s="31"/>
      <c r="K1699" s="5"/>
    </row>
    <row r="1700" spans="1:11" ht="15">
      <c r="A1700" s="269">
        <v>1476</v>
      </c>
      <c r="B1700" s="90" t="s">
        <v>1137</v>
      </c>
      <c r="C1700" s="162" t="s">
        <v>960</v>
      </c>
      <c r="D1700" s="89" t="s">
        <v>0</v>
      </c>
      <c r="E1700" s="116">
        <v>21.836</v>
      </c>
      <c r="F1700" s="204"/>
      <c r="G1700" s="293">
        <f t="shared" si="74"/>
        <v>0</v>
      </c>
      <c r="I1700" s="246"/>
      <c r="J1700" s="31"/>
      <c r="K1700" s="5"/>
    </row>
    <row r="1701" spans="1:11" ht="15">
      <c r="A1701" s="269">
        <v>1477</v>
      </c>
      <c r="B1701" s="90" t="s">
        <v>1137</v>
      </c>
      <c r="C1701" s="162" t="s">
        <v>973</v>
      </c>
      <c r="D1701" s="89" t="s">
        <v>0</v>
      </c>
      <c r="E1701" s="116">
        <v>13.6</v>
      </c>
      <c r="F1701" s="204"/>
      <c r="G1701" s="293">
        <f t="shared" si="74"/>
        <v>0</v>
      </c>
      <c r="I1701" s="246"/>
      <c r="J1701" s="31"/>
      <c r="K1701" s="5"/>
    </row>
    <row r="1702" spans="1:11" ht="15">
      <c r="A1702" s="269">
        <v>1478</v>
      </c>
      <c r="B1702" s="90" t="s">
        <v>1137</v>
      </c>
      <c r="C1702" s="162" t="s">
        <v>974</v>
      </c>
      <c r="D1702" s="89" t="s">
        <v>0</v>
      </c>
      <c r="E1702" s="116">
        <v>13.6</v>
      </c>
      <c r="F1702" s="204"/>
      <c r="G1702" s="293">
        <f t="shared" si="74"/>
        <v>0</v>
      </c>
      <c r="I1702" s="246"/>
      <c r="J1702" s="31"/>
      <c r="K1702" s="5"/>
    </row>
    <row r="1703" spans="1:11" ht="15">
      <c r="A1703" s="269">
        <v>1479</v>
      </c>
      <c r="B1703" s="90" t="s">
        <v>1137</v>
      </c>
      <c r="C1703" s="162" t="s">
        <v>975</v>
      </c>
      <c r="D1703" s="89" t="s">
        <v>193</v>
      </c>
      <c r="E1703" s="116">
        <v>1</v>
      </c>
      <c r="F1703" s="204"/>
      <c r="G1703" s="293">
        <f t="shared" si="74"/>
        <v>0</v>
      </c>
      <c r="I1703" s="246"/>
      <c r="J1703" s="31"/>
      <c r="K1703" s="5"/>
    </row>
    <row r="1704" spans="1:11" ht="15">
      <c r="A1704" s="269">
        <v>1480</v>
      </c>
      <c r="B1704" s="90" t="s">
        <v>1137</v>
      </c>
      <c r="C1704" s="162" t="s">
        <v>952</v>
      </c>
      <c r="D1704" s="89" t="s">
        <v>126</v>
      </c>
      <c r="E1704" s="116">
        <v>1.404</v>
      </c>
      <c r="F1704" s="204"/>
      <c r="G1704" s="293">
        <f t="shared" si="74"/>
        <v>0</v>
      </c>
      <c r="I1704" s="246"/>
      <c r="J1704" s="31"/>
      <c r="K1704" s="5"/>
    </row>
    <row r="1705" spans="1:11" ht="15">
      <c r="A1705" s="269">
        <v>1481</v>
      </c>
      <c r="B1705" s="90" t="s">
        <v>1137</v>
      </c>
      <c r="C1705" s="162" t="s">
        <v>976</v>
      </c>
      <c r="D1705" s="89" t="s">
        <v>126</v>
      </c>
      <c r="E1705" s="116">
        <v>1.63775</v>
      </c>
      <c r="F1705" s="204"/>
      <c r="G1705" s="293">
        <f t="shared" si="74"/>
        <v>0</v>
      </c>
      <c r="I1705" s="246"/>
      <c r="J1705" s="31"/>
      <c r="K1705" s="5"/>
    </row>
    <row r="1706" spans="1:10" ht="15">
      <c r="A1706" s="269">
        <v>1482</v>
      </c>
      <c r="B1706" s="90" t="s">
        <v>1137</v>
      </c>
      <c r="C1706" s="162" t="s">
        <v>977</v>
      </c>
      <c r="D1706" s="89" t="s">
        <v>126</v>
      </c>
      <c r="E1706" s="116">
        <v>1.63775</v>
      </c>
      <c r="F1706" s="204"/>
      <c r="G1706" s="293">
        <f t="shared" si="74"/>
        <v>0</v>
      </c>
      <c r="I1706" s="246"/>
      <c r="J1706" s="31"/>
    </row>
    <row r="1707" spans="1:10" ht="15">
      <c r="A1707" s="269">
        <v>1483</v>
      </c>
      <c r="B1707" s="90" t="s">
        <v>1137</v>
      </c>
      <c r="C1707" s="162" t="s">
        <v>978</v>
      </c>
      <c r="D1707" s="89" t="s">
        <v>0</v>
      </c>
      <c r="E1707" s="116">
        <v>278.22</v>
      </c>
      <c r="F1707" s="204"/>
      <c r="G1707" s="293">
        <f t="shared" si="74"/>
        <v>0</v>
      </c>
      <c r="I1707" s="246"/>
      <c r="J1707" s="31"/>
    </row>
    <row r="1708" spans="1:10" ht="15">
      <c r="A1708" s="269">
        <v>1484</v>
      </c>
      <c r="B1708" s="90" t="s">
        <v>1137</v>
      </c>
      <c r="C1708" s="162" t="s">
        <v>979</v>
      </c>
      <c r="D1708" s="89" t="s">
        <v>0</v>
      </c>
      <c r="E1708" s="116">
        <v>163</v>
      </c>
      <c r="F1708" s="204"/>
      <c r="G1708" s="293">
        <f t="shared" si="74"/>
        <v>0</v>
      </c>
      <c r="I1708" s="246"/>
      <c r="J1708" s="31"/>
    </row>
    <row r="1709" spans="1:10" ht="15">
      <c r="A1709" s="269">
        <v>1485</v>
      </c>
      <c r="B1709" s="90" t="s">
        <v>1137</v>
      </c>
      <c r="C1709" s="162" t="s">
        <v>980</v>
      </c>
      <c r="D1709" s="89" t="s">
        <v>0</v>
      </c>
      <c r="E1709" s="116">
        <v>441.22</v>
      </c>
      <c r="F1709" s="204"/>
      <c r="G1709" s="293">
        <f t="shared" si="74"/>
        <v>0</v>
      </c>
      <c r="I1709" s="246"/>
      <c r="J1709" s="31"/>
    </row>
    <row r="1710" spans="1:10" ht="15">
      <c r="A1710" s="269">
        <v>1486</v>
      </c>
      <c r="B1710" s="90" t="s">
        <v>1137</v>
      </c>
      <c r="C1710" s="162" t="s">
        <v>981</v>
      </c>
      <c r="D1710" s="89" t="s">
        <v>0</v>
      </c>
      <c r="E1710" s="116">
        <v>257.82</v>
      </c>
      <c r="F1710" s="204"/>
      <c r="G1710" s="293">
        <f t="shared" si="74"/>
        <v>0</v>
      </c>
      <c r="I1710" s="246"/>
      <c r="J1710" s="31"/>
    </row>
    <row r="1711" spans="1:10" ht="15">
      <c r="A1711" s="269">
        <v>1487</v>
      </c>
      <c r="B1711" s="90" t="s">
        <v>1137</v>
      </c>
      <c r="C1711" s="162" t="s">
        <v>982</v>
      </c>
      <c r="D1711" s="89" t="s">
        <v>0</v>
      </c>
      <c r="E1711" s="116">
        <v>163</v>
      </c>
      <c r="F1711" s="204"/>
      <c r="G1711" s="293">
        <f t="shared" si="74"/>
        <v>0</v>
      </c>
      <c r="I1711" s="246"/>
      <c r="J1711" s="31"/>
    </row>
    <row r="1712" spans="1:10" ht="15">
      <c r="A1712" s="269">
        <v>1488</v>
      </c>
      <c r="B1712" s="90" t="s">
        <v>1137</v>
      </c>
      <c r="C1712" s="162" t="s">
        <v>980</v>
      </c>
      <c r="D1712" s="89" t="s">
        <v>0</v>
      </c>
      <c r="E1712" s="116">
        <v>441.22</v>
      </c>
      <c r="F1712" s="204"/>
      <c r="G1712" s="293">
        <f t="shared" si="74"/>
        <v>0</v>
      </c>
      <c r="I1712" s="246"/>
      <c r="J1712" s="31"/>
    </row>
    <row r="1713" spans="1:10" ht="15">
      <c r="A1713" s="269">
        <v>1489</v>
      </c>
      <c r="B1713" s="90" t="s">
        <v>1137</v>
      </c>
      <c r="C1713" s="162" t="s">
        <v>983</v>
      </c>
      <c r="D1713" s="89" t="s">
        <v>0</v>
      </c>
      <c r="E1713" s="116">
        <v>20.4</v>
      </c>
      <c r="F1713" s="204"/>
      <c r="G1713" s="293">
        <f t="shared" si="74"/>
        <v>0</v>
      </c>
      <c r="I1713" s="246"/>
      <c r="J1713" s="31"/>
    </row>
    <row r="1714" spans="1:10" ht="15">
      <c r="A1714" s="269">
        <v>1490</v>
      </c>
      <c r="B1714" s="90" t="s">
        <v>1137</v>
      </c>
      <c r="C1714" s="162" t="s">
        <v>984</v>
      </c>
      <c r="D1714" s="89" t="s">
        <v>0</v>
      </c>
      <c r="E1714" s="116">
        <v>329.932</v>
      </c>
      <c r="F1714" s="204"/>
      <c r="G1714" s="293">
        <f t="shared" si="74"/>
        <v>0</v>
      </c>
      <c r="I1714" s="246"/>
      <c r="J1714" s="31"/>
    </row>
    <row r="1715" spans="1:10" ht="15">
      <c r="A1715" s="269">
        <v>1491</v>
      </c>
      <c r="B1715" s="90" t="s">
        <v>1137</v>
      </c>
      <c r="C1715" s="162" t="s">
        <v>985</v>
      </c>
      <c r="D1715" s="89" t="s">
        <v>0</v>
      </c>
      <c r="E1715" s="116">
        <v>111.288</v>
      </c>
      <c r="F1715" s="204"/>
      <c r="G1715" s="293">
        <f t="shared" si="74"/>
        <v>0</v>
      </c>
      <c r="I1715" s="246"/>
      <c r="J1715" s="31"/>
    </row>
    <row r="1716" spans="1:10" ht="15">
      <c r="A1716" s="269">
        <v>1492</v>
      </c>
      <c r="B1716" s="90" t="s">
        <v>1137</v>
      </c>
      <c r="C1716" s="162" t="s">
        <v>986</v>
      </c>
      <c r="D1716" s="89" t="s">
        <v>4</v>
      </c>
      <c r="E1716" s="116">
        <v>39.108</v>
      </c>
      <c r="F1716" s="204"/>
      <c r="G1716" s="293">
        <f t="shared" si="74"/>
        <v>0</v>
      </c>
      <c r="I1716" s="246"/>
      <c r="J1716" s="31"/>
    </row>
    <row r="1717" spans="1:10" ht="15">
      <c r="A1717" s="269">
        <v>1493</v>
      </c>
      <c r="B1717" s="90" t="s">
        <v>1137</v>
      </c>
      <c r="C1717" s="162" t="s">
        <v>119</v>
      </c>
      <c r="D1717" s="89" t="s">
        <v>4</v>
      </c>
      <c r="E1717" s="116">
        <v>13.036</v>
      </c>
      <c r="F1717" s="204"/>
      <c r="G1717" s="293">
        <f t="shared" si="74"/>
        <v>0</v>
      </c>
      <c r="I1717" s="246"/>
      <c r="J1717" s="31"/>
    </row>
    <row r="1718" spans="1:10" ht="15">
      <c r="A1718" s="269">
        <v>1494</v>
      </c>
      <c r="B1718" s="90" t="s">
        <v>1137</v>
      </c>
      <c r="C1718" s="162" t="s">
        <v>987</v>
      </c>
      <c r="D1718" s="89" t="s">
        <v>0</v>
      </c>
      <c r="E1718" s="116">
        <v>130.36</v>
      </c>
      <c r="F1718" s="204"/>
      <c r="G1718" s="293">
        <f t="shared" si="74"/>
        <v>0</v>
      </c>
      <c r="I1718" s="246"/>
      <c r="J1718" s="31"/>
    </row>
    <row r="1719" spans="1:10" ht="15">
      <c r="A1719" s="269">
        <v>1495</v>
      </c>
      <c r="B1719" s="90" t="s">
        <v>1137</v>
      </c>
      <c r="C1719" s="162" t="s">
        <v>988</v>
      </c>
      <c r="D1719" s="89" t="s">
        <v>0</v>
      </c>
      <c r="E1719" s="116">
        <v>130.36</v>
      </c>
      <c r="F1719" s="204"/>
      <c r="G1719" s="293">
        <f t="shared" si="74"/>
        <v>0</v>
      </c>
      <c r="I1719" s="246"/>
      <c r="J1719" s="31"/>
    </row>
    <row r="1720" spans="1:10" ht="15">
      <c r="A1720" s="269">
        <v>1496</v>
      </c>
      <c r="B1720" s="90" t="s">
        <v>1137</v>
      </c>
      <c r="C1720" s="162" t="s">
        <v>987</v>
      </c>
      <c r="D1720" s="89" t="s">
        <v>0</v>
      </c>
      <c r="E1720" s="116">
        <v>130.36</v>
      </c>
      <c r="F1720" s="204"/>
      <c r="G1720" s="293">
        <f t="shared" si="74"/>
        <v>0</v>
      </c>
      <c r="I1720" s="246"/>
      <c r="J1720" s="31"/>
    </row>
    <row r="1721" spans="1:10" ht="15">
      <c r="A1721" s="269">
        <v>1497</v>
      </c>
      <c r="B1721" s="90" t="s">
        <v>1137</v>
      </c>
      <c r="C1721" s="162" t="s">
        <v>989</v>
      </c>
      <c r="D1721" s="89" t="s">
        <v>0</v>
      </c>
      <c r="E1721" s="116">
        <v>130.36</v>
      </c>
      <c r="F1721" s="204"/>
      <c r="G1721" s="293">
        <f t="shared" si="74"/>
        <v>0</v>
      </c>
      <c r="I1721" s="246"/>
      <c r="J1721" s="31"/>
    </row>
    <row r="1722" spans="1:10" ht="15">
      <c r="A1722" s="269">
        <v>1498</v>
      </c>
      <c r="B1722" s="90" t="s">
        <v>1137</v>
      </c>
      <c r="C1722" s="162" t="s">
        <v>990</v>
      </c>
      <c r="D1722" s="89" t="s">
        <v>0</v>
      </c>
      <c r="E1722" s="116">
        <v>130.36</v>
      </c>
      <c r="F1722" s="204"/>
      <c r="G1722" s="293">
        <f t="shared" si="74"/>
        <v>0</v>
      </c>
      <c r="I1722" s="246"/>
      <c r="J1722" s="31"/>
    </row>
    <row r="1723" spans="1:10" ht="15">
      <c r="A1723" s="269">
        <v>1499</v>
      </c>
      <c r="B1723" s="90" t="s">
        <v>1137</v>
      </c>
      <c r="C1723" s="162" t="s">
        <v>991</v>
      </c>
      <c r="D1723" s="89" t="s">
        <v>0</v>
      </c>
      <c r="E1723" s="116">
        <v>130.36</v>
      </c>
      <c r="F1723" s="204"/>
      <c r="G1723" s="293">
        <f t="shared" si="74"/>
        <v>0</v>
      </c>
      <c r="I1723" s="246"/>
      <c r="J1723" s="31"/>
    </row>
    <row r="1724" spans="1:10" ht="15">
      <c r="A1724" s="269">
        <v>1500</v>
      </c>
      <c r="B1724" s="90" t="s">
        <v>1137</v>
      </c>
      <c r="C1724" s="162" t="s">
        <v>992</v>
      </c>
      <c r="D1724" s="89" t="s">
        <v>0</v>
      </c>
      <c r="E1724" s="116">
        <v>115.6</v>
      </c>
      <c r="F1724" s="204"/>
      <c r="G1724" s="293">
        <f t="shared" si="74"/>
        <v>0</v>
      </c>
      <c r="I1724" s="246"/>
      <c r="J1724" s="31"/>
    </row>
    <row r="1725" spans="1:10" ht="15">
      <c r="A1725" s="269">
        <v>1501</v>
      </c>
      <c r="B1725" s="90" t="s">
        <v>1137</v>
      </c>
      <c r="C1725" s="162" t="s">
        <v>993</v>
      </c>
      <c r="D1725" s="89" t="s">
        <v>0</v>
      </c>
      <c r="E1725" s="116">
        <v>126.99</v>
      </c>
      <c r="F1725" s="204"/>
      <c r="G1725" s="293">
        <f t="shared" si="74"/>
        <v>0</v>
      </c>
      <c r="I1725" s="246"/>
      <c r="J1725" s="31"/>
    </row>
    <row r="1726" spans="1:10" ht="15">
      <c r="A1726" s="269">
        <v>1502</v>
      </c>
      <c r="B1726" s="90" t="s">
        <v>1137</v>
      </c>
      <c r="C1726" s="162" t="s">
        <v>980</v>
      </c>
      <c r="D1726" s="89" t="s">
        <v>0</v>
      </c>
      <c r="E1726" s="116">
        <v>3.37</v>
      </c>
      <c r="F1726" s="204"/>
      <c r="G1726" s="293">
        <f t="shared" si="74"/>
        <v>0</v>
      </c>
      <c r="I1726" s="246"/>
      <c r="J1726" s="31"/>
    </row>
    <row r="1727" spans="1:10" ht="15">
      <c r="A1727" s="269">
        <v>1503</v>
      </c>
      <c r="B1727" s="90" t="s">
        <v>1137</v>
      </c>
      <c r="C1727" s="162" t="s">
        <v>994</v>
      </c>
      <c r="D1727" s="89" t="s">
        <v>0</v>
      </c>
      <c r="E1727" s="116">
        <v>3.37</v>
      </c>
      <c r="F1727" s="204"/>
      <c r="G1727" s="293">
        <f t="shared" si="74"/>
        <v>0</v>
      </c>
      <c r="I1727" s="246"/>
      <c r="J1727" s="31"/>
    </row>
    <row r="1728" spans="1:10" ht="25.5">
      <c r="A1728" s="269">
        <v>1504</v>
      </c>
      <c r="B1728" s="90" t="s">
        <v>1137</v>
      </c>
      <c r="C1728" s="162" t="s">
        <v>995</v>
      </c>
      <c r="D1728" s="89" t="s">
        <v>0</v>
      </c>
      <c r="E1728" s="116">
        <v>3.37</v>
      </c>
      <c r="F1728" s="204"/>
      <c r="G1728" s="293">
        <f t="shared" si="74"/>
        <v>0</v>
      </c>
      <c r="I1728" s="246"/>
      <c r="J1728" s="31"/>
    </row>
    <row r="1729" spans="1:10" ht="15">
      <c r="A1729" s="269">
        <v>1505</v>
      </c>
      <c r="B1729" s="90" t="s">
        <v>1137</v>
      </c>
      <c r="C1729" s="162" t="s">
        <v>996</v>
      </c>
      <c r="D1729" s="89" t="s">
        <v>2</v>
      </c>
      <c r="E1729" s="116">
        <v>74.92</v>
      </c>
      <c r="F1729" s="204"/>
      <c r="G1729" s="293">
        <f t="shared" si="74"/>
        <v>0</v>
      </c>
      <c r="I1729" s="246"/>
      <c r="J1729" s="31"/>
    </row>
    <row r="1730" spans="1:10" ht="15">
      <c r="A1730" s="269">
        <v>1506</v>
      </c>
      <c r="B1730" s="90" t="s">
        <v>1137</v>
      </c>
      <c r="C1730" s="162" t="s">
        <v>997</v>
      </c>
      <c r="D1730" s="89" t="s">
        <v>0</v>
      </c>
      <c r="E1730" s="116">
        <v>7.6</v>
      </c>
      <c r="F1730" s="204"/>
      <c r="G1730" s="293">
        <f t="shared" si="74"/>
        <v>0</v>
      </c>
      <c r="I1730" s="246"/>
      <c r="J1730" s="31"/>
    </row>
    <row r="1731" spans="1:10" ht="15">
      <c r="A1731" s="269">
        <v>1507</v>
      </c>
      <c r="B1731" s="90" t="s">
        <v>1137</v>
      </c>
      <c r="C1731" s="162" t="s">
        <v>998</v>
      </c>
      <c r="D1731" s="89" t="s">
        <v>0</v>
      </c>
      <c r="E1731" s="116">
        <v>2.25</v>
      </c>
      <c r="F1731" s="204"/>
      <c r="G1731" s="293">
        <f t="shared" si="74"/>
        <v>0</v>
      </c>
      <c r="I1731" s="246"/>
      <c r="J1731" s="31"/>
    </row>
    <row r="1732" spans="1:10" ht="15">
      <c r="A1732" s="269">
        <v>1508</v>
      </c>
      <c r="B1732" s="90" t="s">
        <v>1137</v>
      </c>
      <c r="C1732" s="162" t="s">
        <v>999</v>
      </c>
      <c r="D1732" s="89" t="s">
        <v>2</v>
      </c>
      <c r="E1732" s="116">
        <v>7.66</v>
      </c>
      <c r="F1732" s="204"/>
      <c r="G1732" s="293">
        <f t="shared" si="74"/>
        <v>0</v>
      </c>
      <c r="I1732" s="246"/>
      <c r="J1732" s="31"/>
    </row>
    <row r="1733" spans="1:10" ht="15">
      <c r="A1733" s="269">
        <v>1509</v>
      </c>
      <c r="B1733" s="90" t="s">
        <v>1137</v>
      </c>
      <c r="C1733" s="162" t="s">
        <v>1000</v>
      </c>
      <c r="D1733" s="89" t="s">
        <v>1</v>
      </c>
      <c r="E1733" s="116">
        <v>4</v>
      </c>
      <c r="F1733" s="204"/>
      <c r="G1733" s="293">
        <f t="shared" si="74"/>
        <v>0</v>
      </c>
      <c r="I1733" s="246"/>
      <c r="J1733" s="31"/>
    </row>
    <row r="1734" spans="1:10" ht="15">
      <c r="A1734" s="269">
        <v>1510</v>
      </c>
      <c r="B1734" s="90" t="s">
        <v>1137</v>
      </c>
      <c r="C1734" s="162" t="s">
        <v>1001</v>
      </c>
      <c r="D1734" s="89" t="s">
        <v>0</v>
      </c>
      <c r="E1734" s="116">
        <v>7</v>
      </c>
      <c r="F1734" s="204"/>
      <c r="G1734" s="293">
        <f aca="true" t="shared" si="75" ref="G1734:G1787">E1734*F1734</f>
        <v>0</v>
      </c>
      <c r="I1734" s="246"/>
      <c r="J1734" s="31"/>
    </row>
    <row r="1735" spans="1:10" ht="15">
      <c r="A1735" s="269">
        <v>1511</v>
      </c>
      <c r="B1735" s="90" t="s">
        <v>1137</v>
      </c>
      <c r="C1735" s="162" t="s">
        <v>1002</v>
      </c>
      <c r="D1735" s="89" t="s">
        <v>0</v>
      </c>
      <c r="E1735" s="116">
        <v>266.22</v>
      </c>
      <c r="F1735" s="204"/>
      <c r="G1735" s="293">
        <f t="shared" si="75"/>
        <v>0</v>
      </c>
      <c r="I1735" s="246"/>
      <c r="J1735" s="31"/>
    </row>
    <row r="1736" spans="1:10" ht="15">
      <c r="A1736" s="269">
        <v>1512</v>
      </c>
      <c r="B1736" s="90" t="s">
        <v>1137</v>
      </c>
      <c r="C1736" s="162" t="s">
        <v>1003</v>
      </c>
      <c r="D1736" s="89" t="s">
        <v>0</v>
      </c>
      <c r="E1736" s="116">
        <v>2</v>
      </c>
      <c r="F1736" s="204"/>
      <c r="G1736" s="293">
        <f t="shared" si="75"/>
        <v>0</v>
      </c>
      <c r="I1736" s="246"/>
      <c r="J1736" s="31"/>
    </row>
    <row r="1737" spans="1:10" ht="15">
      <c r="A1737" s="269">
        <v>1513</v>
      </c>
      <c r="B1737" s="90" t="s">
        <v>1137</v>
      </c>
      <c r="C1737" s="162" t="s">
        <v>1004</v>
      </c>
      <c r="D1737" s="89" t="s">
        <v>2</v>
      </c>
      <c r="E1737" s="116">
        <v>52.56</v>
      </c>
      <c r="F1737" s="204"/>
      <c r="G1737" s="293">
        <f t="shared" si="75"/>
        <v>0</v>
      </c>
      <c r="I1737" s="246"/>
      <c r="J1737" s="31"/>
    </row>
    <row r="1738" spans="1:10" ht="25.5">
      <c r="A1738" s="269">
        <v>1514</v>
      </c>
      <c r="B1738" s="90" t="s">
        <v>1137</v>
      </c>
      <c r="C1738" s="162" t="s">
        <v>1005</v>
      </c>
      <c r="D1738" s="89" t="s">
        <v>0</v>
      </c>
      <c r="E1738" s="116">
        <v>200.67</v>
      </c>
      <c r="F1738" s="204"/>
      <c r="G1738" s="293">
        <f t="shared" si="75"/>
        <v>0</v>
      </c>
      <c r="I1738" s="246"/>
      <c r="J1738" s="31"/>
    </row>
    <row r="1739" spans="1:10" ht="15">
      <c r="A1739" s="269">
        <v>1515</v>
      </c>
      <c r="B1739" s="90" t="s">
        <v>1137</v>
      </c>
      <c r="C1739" s="162" t="s">
        <v>1006</v>
      </c>
      <c r="D1739" s="89" t="s">
        <v>0</v>
      </c>
      <c r="E1739" s="116">
        <v>65.55</v>
      </c>
      <c r="F1739" s="204"/>
      <c r="G1739" s="293">
        <f t="shared" si="75"/>
        <v>0</v>
      </c>
      <c r="I1739" s="246"/>
      <c r="J1739" s="31"/>
    </row>
    <row r="1740" spans="1:10" ht="15">
      <c r="A1740" s="269">
        <v>1516</v>
      </c>
      <c r="B1740" s="90" t="s">
        <v>1137</v>
      </c>
      <c r="C1740" s="162" t="s">
        <v>1007</v>
      </c>
      <c r="D1740" s="89" t="s">
        <v>0</v>
      </c>
      <c r="E1740" s="116">
        <v>65.55</v>
      </c>
      <c r="F1740" s="204"/>
      <c r="G1740" s="293">
        <f t="shared" si="75"/>
        <v>0</v>
      </c>
      <c r="I1740" s="246"/>
      <c r="J1740" s="31"/>
    </row>
    <row r="1741" spans="1:10" ht="15">
      <c r="A1741" s="269">
        <v>1517</v>
      </c>
      <c r="B1741" s="90" t="s">
        <v>1137</v>
      </c>
      <c r="C1741" s="162" t="s">
        <v>1189</v>
      </c>
      <c r="D1741" s="89" t="s">
        <v>0</v>
      </c>
      <c r="E1741" s="116">
        <v>65.55</v>
      </c>
      <c r="F1741" s="204"/>
      <c r="G1741" s="293">
        <f t="shared" si="75"/>
        <v>0</v>
      </c>
      <c r="I1741" s="246"/>
      <c r="J1741" s="31"/>
    </row>
    <row r="1742" spans="1:10" ht="15">
      <c r="A1742" s="269">
        <v>1518</v>
      </c>
      <c r="B1742" s="90" t="s">
        <v>1137</v>
      </c>
      <c r="C1742" s="162" t="s">
        <v>1008</v>
      </c>
      <c r="D1742" s="89" t="s">
        <v>0</v>
      </c>
      <c r="E1742" s="116">
        <v>46.514</v>
      </c>
      <c r="F1742" s="204"/>
      <c r="G1742" s="293">
        <f t="shared" si="75"/>
        <v>0</v>
      </c>
      <c r="I1742" s="246"/>
      <c r="J1742" s="31"/>
    </row>
    <row r="1743" spans="1:10" ht="15">
      <c r="A1743" s="269">
        <v>1519</v>
      </c>
      <c r="B1743" s="90" t="s">
        <v>1137</v>
      </c>
      <c r="C1743" s="162" t="s">
        <v>1009</v>
      </c>
      <c r="D1743" s="89" t="s">
        <v>0</v>
      </c>
      <c r="E1743" s="116">
        <v>266.22</v>
      </c>
      <c r="F1743" s="204"/>
      <c r="G1743" s="293">
        <f t="shared" si="75"/>
        <v>0</v>
      </c>
      <c r="I1743" s="246"/>
      <c r="J1743" s="31"/>
    </row>
    <row r="1744" spans="1:10" ht="15">
      <c r="A1744" s="269">
        <v>1520</v>
      </c>
      <c r="B1744" s="90" t="s">
        <v>1137</v>
      </c>
      <c r="C1744" s="162" t="s">
        <v>1010</v>
      </c>
      <c r="D1744" s="90"/>
      <c r="E1744" s="116">
        <v>1</v>
      </c>
      <c r="F1744" s="204"/>
      <c r="G1744" s="293">
        <f t="shared" si="75"/>
        <v>0</v>
      </c>
      <c r="I1744" s="246"/>
      <c r="J1744" s="31"/>
    </row>
    <row r="1745" spans="1:10" ht="15">
      <c r="A1745" s="269">
        <v>1521</v>
      </c>
      <c r="B1745" s="90" t="s">
        <v>1137</v>
      </c>
      <c r="C1745" s="162" t="s">
        <v>1011</v>
      </c>
      <c r="D1745" s="89" t="s">
        <v>0</v>
      </c>
      <c r="E1745" s="116">
        <v>266.22</v>
      </c>
      <c r="F1745" s="204"/>
      <c r="G1745" s="293">
        <f t="shared" si="75"/>
        <v>0</v>
      </c>
      <c r="I1745" s="246"/>
      <c r="J1745" s="31"/>
    </row>
    <row r="1746" spans="1:10" ht="15">
      <c r="A1746" s="269">
        <v>1522</v>
      </c>
      <c r="B1746" s="90" t="s">
        <v>1137</v>
      </c>
      <c r="C1746" s="162" t="s">
        <v>1012</v>
      </c>
      <c r="D1746" s="89" t="s">
        <v>0</v>
      </c>
      <c r="E1746" s="116">
        <v>266.22</v>
      </c>
      <c r="F1746" s="204"/>
      <c r="G1746" s="293">
        <f t="shared" si="75"/>
        <v>0</v>
      </c>
      <c r="I1746" s="246"/>
      <c r="J1746" s="31"/>
    </row>
    <row r="1747" spans="1:10" ht="15">
      <c r="A1747" s="269">
        <v>1523</v>
      </c>
      <c r="B1747" s="90" t="s">
        <v>1137</v>
      </c>
      <c r="C1747" s="162" t="s">
        <v>1013</v>
      </c>
      <c r="D1747" s="89" t="s">
        <v>0</v>
      </c>
      <c r="E1747" s="116">
        <v>9.6</v>
      </c>
      <c r="F1747" s="204"/>
      <c r="G1747" s="293">
        <f t="shared" si="75"/>
        <v>0</v>
      </c>
      <c r="I1747" s="246"/>
      <c r="J1747" s="31"/>
    </row>
    <row r="1748" spans="1:10" ht="15">
      <c r="A1748" s="269">
        <v>1524</v>
      </c>
      <c r="B1748" s="90" t="s">
        <v>1137</v>
      </c>
      <c r="C1748" s="162" t="s">
        <v>1014</v>
      </c>
      <c r="D1748" s="89" t="s">
        <v>0</v>
      </c>
      <c r="E1748" s="116">
        <v>63.072</v>
      </c>
      <c r="F1748" s="204"/>
      <c r="G1748" s="293">
        <f t="shared" si="75"/>
        <v>0</v>
      </c>
      <c r="I1748" s="246"/>
      <c r="J1748" s="31"/>
    </row>
    <row r="1749" spans="1:10" ht="25.5">
      <c r="A1749" s="269">
        <v>1525</v>
      </c>
      <c r="B1749" s="90" t="s">
        <v>1137</v>
      </c>
      <c r="C1749" s="162" t="s">
        <v>1015</v>
      </c>
      <c r="D1749" s="89" t="s">
        <v>0</v>
      </c>
      <c r="E1749" s="116">
        <v>63.072</v>
      </c>
      <c r="F1749" s="204"/>
      <c r="G1749" s="293">
        <f t="shared" si="75"/>
        <v>0</v>
      </c>
      <c r="I1749" s="246"/>
      <c r="J1749" s="31"/>
    </row>
    <row r="1750" spans="1:10" ht="15">
      <c r="A1750" s="269">
        <v>1526</v>
      </c>
      <c r="B1750" s="90" t="s">
        <v>1137</v>
      </c>
      <c r="C1750" s="162" t="s">
        <v>1016</v>
      </c>
      <c r="D1750" s="89" t="s">
        <v>0</v>
      </c>
      <c r="E1750" s="116">
        <v>63.072</v>
      </c>
      <c r="F1750" s="204"/>
      <c r="G1750" s="293">
        <f t="shared" si="75"/>
        <v>0</v>
      </c>
      <c r="I1750" s="246"/>
      <c r="J1750" s="31"/>
    </row>
    <row r="1751" spans="1:10" ht="15">
      <c r="A1751" s="269">
        <v>1527</v>
      </c>
      <c r="B1751" s="90" t="s">
        <v>1137</v>
      </c>
      <c r="C1751" s="162" t="s">
        <v>1017</v>
      </c>
      <c r="D1751" s="89" t="s">
        <v>0</v>
      </c>
      <c r="E1751" s="116">
        <v>26.28</v>
      </c>
      <c r="F1751" s="204"/>
      <c r="G1751" s="293">
        <f t="shared" si="75"/>
        <v>0</v>
      </c>
      <c r="I1751" s="246"/>
      <c r="J1751" s="31"/>
    </row>
    <row r="1752" spans="1:10" ht="15">
      <c r="A1752" s="269">
        <v>1528</v>
      </c>
      <c r="B1752" s="90" t="s">
        <v>1137</v>
      </c>
      <c r="C1752" s="162" t="s">
        <v>1018</v>
      </c>
      <c r="D1752" s="89" t="s">
        <v>0</v>
      </c>
      <c r="E1752" s="116">
        <v>16.438</v>
      </c>
      <c r="F1752" s="204"/>
      <c r="G1752" s="293">
        <f t="shared" si="75"/>
        <v>0</v>
      </c>
      <c r="I1752" s="246"/>
      <c r="J1752" s="31"/>
    </row>
    <row r="1753" spans="1:10" ht="15">
      <c r="A1753" s="269">
        <v>1529</v>
      </c>
      <c r="B1753" s="90" t="s">
        <v>1137</v>
      </c>
      <c r="C1753" s="162" t="s">
        <v>994</v>
      </c>
      <c r="D1753" s="89" t="s">
        <v>0</v>
      </c>
      <c r="E1753" s="116">
        <v>16.438</v>
      </c>
      <c r="F1753" s="204"/>
      <c r="G1753" s="293">
        <f t="shared" si="75"/>
        <v>0</v>
      </c>
      <c r="I1753" s="246"/>
      <c r="J1753" s="31"/>
    </row>
    <row r="1754" spans="1:10" ht="15">
      <c r="A1754" s="269">
        <v>1530</v>
      </c>
      <c r="B1754" s="90" t="s">
        <v>1137</v>
      </c>
      <c r="C1754" s="162" t="s">
        <v>1019</v>
      </c>
      <c r="D1754" s="89" t="s">
        <v>0</v>
      </c>
      <c r="E1754" s="116">
        <v>16.438</v>
      </c>
      <c r="F1754" s="204"/>
      <c r="G1754" s="293">
        <f t="shared" si="75"/>
        <v>0</v>
      </c>
      <c r="I1754" s="246"/>
      <c r="J1754" s="31"/>
    </row>
    <row r="1755" spans="1:10" ht="15">
      <c r="A1755" s="269">
        <v>1531</v>
      </c>
      <c r="B1755" s="90" t="s">
        <v>1137</v>
      </c>
      <c r="C1755" s="162" t="s">
        <v>1020</v>
      </c>
      <c r="D1755" s="89" t="s">
        <v>0</v>
      </c>
      <c r="E1755" s="116">
        <v>13.05</v>
      </c>
      <c r="F1755" s="204"/>
      <c r="G1755" s="293">
        <f t="shared" si="75"/>
        <v>0</v>
      </c>
      <c r="I1755" s="246"/>
      <c r="J1755" s="31"/>
    </row>
    <row r="1756" spans="1:10" ht="15">
      <c r="A1756" s="269">
        <v>1532</v>
      </c>
      <c r="B1756" s="90" t="s">
        <v>1137</v>
      </c>
      <c r="C1756" s="162" t="s">
        <v>1021</v>
      </c>
      <c r="D1756" s="89" t="s">
        <v>2</v>
      </c>
      <c r="E1756" s="116">
        <v>10</v>
      </c>
      <c r="F1756" s="204"/>
      <c r="G1756" s="293">
        <f t="shared" si="75"/>
        <v>0</v>
      </c>
      <c r="I1756" s="246"/>
      <c r="J1756" s="31"/>
    </row>
    <row r="1757" spans="1:10" ht="15">
      <c r="A1757" s="269">
        <v>1533</v>
      </c>
      <c r="B1757" s="90" t="s">
        <v>1137</v>
      </c>
      <c r="C1757" s="162" t="s">
        <v>1022</v>
      </c>
      <c r="D1757" s="89" t="s">
        <v>2</v>
      </c>
      <c r="E1757" s="116">
        <v>17.9</v>
      </c>
      <c r="F1757" s="204"/>
      <c r="G1757" s="293">
        <f t="shared" si="75"/>
        <v>0</v>
      </c>
      <c r="I1757" s="246"/>
      <c r="J1757" s="31"/>
    </row>
    <row r="1758" spans="1:10" ht="15">
      <c r="A1758" s="269">
        <v>1534</v>
      </c>
      <c r="B1758" s="90" t="s">
        <v>1137</v>
      </c>
      <c r="C1758" s="162" t="s">
        <v>1023</v>
      </c>
      <c r="D1758" s="89" t="s">
        <v>1</v>
      </c>
      <c r="E1758" s="116">
        <v>2</v>
      </c>
      <c r="F1758" s="204"/>
      <c r="G1758" s="293">
        <f t="shared" si="75"/>
        <v>0</v>
      </c>
      <c r="I1758" s="246"/>
      <c r="J1758" s="31"/>
    </row>
    <row r="1759" spans="1:10" ht="15">
      <c r="A1759" s="269">
        <v>1535</v>
      </c>
      <c r="B1759" s="90" t="s">
        <v>1137</v>
      </c>
      <c r="C1759" s="162" t="s">
        <v>1024</v>
      </c>
      <c r="D1759" s="89" t="s">
        <v>0</v>
      </c>
      <c r="E1759" s="116">
        <v>153</v>
      </c>
      <c r="F1759" s="204"/>
      <c r="G1759" s="293">
        <f t="shared" si="75"/>
        <v>0</v>
      </c>
      <c r="I1759" s="246"/>
      <c r="J1759" s="31"/>
    </row>
    <row r="1760" spans="1:10" ht="15">
      <c r="A1760" s="269">
        <v>1536</v>
      </c>
      <c r="B1760" s="90" t="s">
        <v>1137</v>
      </c>
      <c r="C1760" s="162" t="s">
        <v>1025</v>
      </c>
      <c r="D1760" s="89" t="s">
        <v>0</v>
      </c>
      <c r="E1760" s="116">
        <v>153</v>
      </c>
      <c r="F1760" s="204"/>
      <c r="G1760" s="293">
        <f t="shared" si="75"/>
        <v>0</v>
      </c>
      <c r="I1760" s="246"/>
      <c r="J1760" s="31"/>
    </row>
    <row r="1761" spans="1:10" ht="15">
      <c r="A1761" s="269">
        <v>1537</v>
      </c>
      <c r="B1761" s="90" t="s">
        <v>1137</v>
      </c>
      <c r="C1761" s="162" t="s">
        <v>1026</v>
      </c>
      <c r="D1761" s="89" t="s">
        <v>0</v>
      </c>
      <c r="E1761" s="116">
        <v>10.374</v>
      </c>
      <c r="F1761" s="204"/>
      <c r="G1761" s="293">
        <f t="shared" si="75"/>
        <v>0</v>
      </c>
      <c r="I1761" s="246"/>
      <c r="J1761" s="31"/>
    </row>
    <row r="1762" spans="1:10" ht="15">
      <c r="A1762" s="269">
        <v>1538</v>
      </c>
      <c r="B1762" s="90" t="s">
        <v>1137</v>
      </c>
      <c r="C1762" s="162" t="s">
        <v>1027</v>
      </c>
      <c r="D1762" s="89" t="s">
        <v>1028</v>
      </c>
      <c r="E1762" s="116">
        <v>34.58</v>
      </c>
      <c r="F1762" s="204"/>
      <c r="G1762" s="293">
        <f t="shared" si="75"/>
        <v>0</v>
      </c>
      <c r="I1762" s="246"/>
      <c r="J1762" s="31"/>
    </row>
    <row r="1763" spans="1:10" ht="15">
      <c r="A1763" s="269">
        <v>1539</v>
      </c>
      <c r="B1763" s="90" t="s">
        <v>1137</v>
      </c>
      <c r="C1763" s="162" t="s">
        <v>1029</v>
      </c>
      <c r="D1763" s="89" t="s">
        <v>0</v>
      </c>
      <c r="E1763" s="116">
        <v>12.449</v>
      </c>
      <c r="F1763" s="204"/>
      <c r="G1763" s="293">
        <f t="shared" si="75"/>
        <v>0</v>
      </c>
      <c r="I1763" s="246"/>
      <c r="J1763" s="31"/>
    </row>
    <row r="1764" spans="1:10" ht="15">
      <c r="A1764" s="269">
        <v>1540</v>
      </c>
      <c r="B1764" s="90" t="s">
        <v>1137</v>
      </c>
      <c r="C1764" s="162" t="s">
        <v>1030</v>
      </c>
      <c r="D1764" s="89" t="s">
        <v>0</v>
      </c>
      <c r="E1764" s="116">
        <v>20.748</v>
      </c>
      <c r="F1764" s="204"/>
      <c r="G1764" s="293">
        <f t="shared" si="75"/>
        <v>0</v>
      </c>
      <c r="I1764" s="246"/>
      <c r="J1764" s="31"/>
    </row>
    <row r="1765" spans="1:10" ht="15">
      <c r="A1765" s="269">
        <v>1541</v>
      </c>
      <c r="B1765" s="90" t="s">
        <v>1137</v>
      </c>
      <c r="C1765" s="162" t="s">
        <v>1031</v>
      </c>
      <c r="D1765" s="89" t="s">
        <v>0</v>
      </c>
      <c r="E1765" s="116">
        <v>9.059</v>
      </c>
      <c r="F1765" s="204"/>
      <c r="G1765" s="293">
        <f t="shared" si="75"/>
        <v>0</v>
      </c>
      <c r="I1765" s="246"/>
      <c r="J1765" s="31"/>
    </row>
    <row r="1766" spans="1:10" ht="25.5">
      <c r="A1766" s="269">
        <v>1542</v>
      </c>
      <c r="B1766" s="90" t="s">
        <v>1137</v>
      </c>
      <c r="C1766" s="162" t="s">
        <v>1032</v>
      </c>
      <c r="D1766" s="89" t="s">
        <v>2</v>
      </c>
      <c r="E1766" s="116">
        <v>11</v>
      </c>
      <c r="F1766" s="204"/>
      <c r="G1766" s="293">
        <f t="shared" si="75"/>
        <v>0</v>
      </c>
      <c r="I1766" s="246"/>
      <c r="J1766" s="31"/>
    </row>
    <row r="1767" spans="1:10" ht="15">
      <c r="A1767" s="269">
        <v>1543</v>
      </c>
      <c r="B1767" s="90" t="s">
        <v>1137</v>
      </c>
      <c r="C1767" s="162" t="s">
        <v>1033</v>
      </c>
      <c r="D1767" s="89" t="s">
        <v>2</v>
      </c>
      <c r="E1767" s="116">
        <v>11</v>
      </c>
      <c r="F1767" s="204"/>
      <c r="G1767" s="293">
        <f t="shared" si="75"/>
        <v>0</v>
      </c>
      <c r="I1767" s="246"/>
      <c r="J1767" s="31"/>
    </row>
    <row r="1768" spans="1:10" ht="15">
      <c r="A1768" s="269">
        <v>1544</v>
      </c>
      <c r="B1768" s="90" t="s">
        <v>1137</v>
      </c>
      <c r="C1768" s="162" t="s">
        <v>1034</v>
      </c>
      <c r="D1768" s="89" t="s">
        <v>2</v>
      </c>
      <c r="E1768" s="116">
        <v>11</v>
      </c>
      <c r="F1768" s="204"/>
      <c r="G1768" s="293">
        <f t="shared" si="75"/>
        <v>0</v>
      </c>
      <c r="I1768" s="246"/>
      <c r="J1768" s="31"/>
    </row>
    <row r="1769" spans="1:10" ht="15">
      <c r="A1769" s="269">
        <v>1545</v>
      </c>
      <c r="B1769" s="90" t="s">
        <v>1137</v>
      </c>
      <c r="C1769" s="162" t="s">
        <v>1035</v>
      </c>
      <c r="D1769" s="89" t="s">
        <v>1</v>
      </c>
      <c r="E1769" s="116">
        <v>50</v>
      </c>
      <c r="F1769" s="204"/>
      <c r="G1769" s="293">
        <f t="shared" si="75"/>
        <v>0</v>
      </c>
      <c r="I1769" s="246"/>
      <c r="J1769" s="31"/>
    </row>
    <row r="1770" spans="1:10" ht="15">
      <c r="A1770" s="269">
        <v>1546</v>
      </c>
      <c r="B1770" s="90" t="s">
        <v>1137</v>
      </c>
      <c r="C1770" s="162" t="s">
        <v>1036</v>
      </c>
      <c r="D1770" s="89" t="s">
        <v>2</v>
      </c>
      <c r="E1770" s="116">
        <v>50</v>
      </c>
      <c r="F1770" s="204"/>
      <c r="G1770" s="293">
        <f t="shared" si="75"/>
        <v>0</v>
      </c>
      <c r="I1770" s="246"/>
      <c r="J1770" s="31"/>
    </row>
    <row r="1771" spans="1:10" ht="15">
      <c r="A1771" s="269">
        <v>1547</v>
      </c>
      <c r="B1771" s="90" t="s">
        <v>1137</v>
      </c>
      <c r="C1771" s="162" t="s">
        <v>1037</v>
      </c>
      <c r="D1771" s="89" t="s">
        <v>1</v>
      </c>
      <c r="E1771" s="116">
        <v>2</v>
      </c>
      <c r="F1771" s="204"/>
      <c r="G1771" s="293">
        <f t="shared" si="75"/>
        <v>0</v>
      </c>
      <c r="I1771" s="246"/>
      <c r="J1771" s="31"/>
    </row>
    <row r="1772" spans="1:10" ht="15">
      <c r="A1772" s="269">
        <v>1548</v>
      </c>
      <c r="B1772" s="90" t="s">
        <v>1137</v>
      </c>
      <c r="C1772" s="162" t="s">
        <v>1038</v>
      </c>
      <c r="D1772" s="89" t="s">
        <v>1</v>
      </c>
      <c r="E1772" s="116">
        <v>2</v>
      </c>
      <c r="F1772" s="204"/>
      <c r="G1772" s="293">
        <f t="shared" si="75"/>
        <v>0</v>
      </c>
      <c r="I1772" s="246"/>
      <c r="J1772" s="31"/>
    </row>
    <row r="1773" spans="1:10" ht="15">
      <c r="A1773" s="269">
        <v>1549</v>
      </c>
      <c r="B1773" s="90" t="s">
        <v>1137</v>
      </c>
      <c r="C1773" s="162" t="s">
        <v>1039</v>
      </c>
      <c r="D1773" s="89" t="s">
        <v>329</v>
      </c>
      <c r="E1773" s="116">
        <v>1</v>
      </c>
      <c r="F1773" s="204"/>
      <c r="G1773" s="293">
        <f t="shared" si="75"/>
        <v>0</v>
      </c>
      <c r="I1773" s="246"/>
      <c r="J1773" s="31"/>
    </row>
    <row r="1774" spans="1:10" ht="15">
      <c r="A1774" s="269">
        <v>1550</v>
      </c>
      <c r="B1774" s="90" t="s">
        <v>1137</v>
      </c>
      <c r="C1774" s="162" t="s">
        <v>1040</v>
      </c>
      <c r="D1774" s="89" t="s">
        <v>0</v>
      </c>
      <c r="E1774" s="116">
        <v>144.2</v>
      </c>
      <c r="F1774" s="204"/>
      <c r="G1774" s="293">
        <f t="shared" si="75"/>
        <v>0</v>
      </c>
      <c r="I1774" s="246"/>
      <c r="J1774" s="31"/>
    </row>
    <row r="1775" spans="1:10" ht="15">
      <c r="A1775" s="269">
        <v>1551</v>
      </c>
      <c r="B1775" s="90" t="s">
        <v>1137</v>
      </c>
      <c r="C1775" s="162" t="s">
        <v>1041</v>
      </c>
      <c r="D1775" s="89" t="s">
        <v>4</v>
      </c>
      <c r="E1775" s="116">
        <v>36.05</v>
      </c>
      <c r="F1775" s="204"/>
      <c r="G1775" s="293">
        <f t="shared" si="75"/>
        <v>0</v>
      </c>
      <c r="I1775" s="246"/>
      <c r="J1775" s="31"/>
    </row>
    <row r="1776" spans="1:10" ht="15">
      <c r="A1776" s="269">
        <v>1552</v>
      </c>
      <c r="B1776" s="90" t="s">
        <v>1137</v>
      </c>
      <c r="C1776" s="162" t="s">
        <v>1042</v>
      </c>
      <c r="D1776" s="89" t="s">
        <v>4</v>
      </c>
      <c r="E1776" s="116">
        <v>36.05</v>
      </c>
      <c r="F1776" s="204"/>
      <c r="G1776" s="293">
        <f t="shared" si="75"/>
        <v>0</v>
      </c>
      <c r="I1776" s="246"/>
      <c r="J1776" s="31"/>
    </row>
    <row r="1777" spans="1:10" ht="15">
      <c r="A1777" s="269">
        <v>1553</v>
      </c>
      <c r="B1777" s="90" t="s">
        <v>1137</v>
      </c>
      <c r="C1777" s="162" t="s">
        <v>1043</v>
      </c>
      <c r="D1777" s="89" t="s">
        <v>4</v>
      </c>
      <c r="E1777" s="116">
        <v>36.05</v>
      </c>
      <c r="F1777" s="204"/>
      <c r="G1777" s="293">
        <f t="shared" si="75"/>
        <v>0</v>
      </c>
      <c r="I1777" s="246"/>
      <c r="J1777" s="31"/>
    </row>
    <row r="1778" spans="1:10" ht="15">
      <c r="A1778" s="269">
        <v>1554</v>
      </c>
      <c r="B1778" s="90" t="s">
        <v>1137</v>
      </c>
      <c r="C1778" s="162" t="s">
        <v>1044</v>
      </c>
      <c r="D1778" s="89" t="s">
        <v>0</v>
      </c>
      <c r="E1778" s="116">
        <v>144.2</v>
      </c>
      <c r="F1778" s="204"/>
      <c r="G1778" s="293">
        <f t="shared" si="75"/>
        <v>0</v>
      </c>
      <c r="I1778" s="246"/>
      <c r="J1778" s="31"/>
    </row>
    <row r="1779" spans="1:10" ht="15">
      <c r="A1779" s="269">
        <v>1555</v>
      </c>
      <c r="B1779" s="90" t="s">
        <v>1137</v>
      </c>
      <c r="C1779" s="162" t="s">
        <v>1045</v>
      </c>
      <c r="D1779" s="89" t="s">
        <v>0</v>
      </c>
      <c r="E1779" s="116">
        <v>144.2</v>
      </c>
      <c r="F1779" s="204"/>
      <c r="G1779" s="293">
        <f t="shared" si="75"/>
        <v>0</v>
      </c>
      <c r="I1779" s="246"/>
      <c r="J1779" s="31"/>
    </row>
    <row r="1780" spans="1:10" ht="15">
      <c r="A1780" s="269">
        <v>1556</v>
      </c>
      <c r="B1780" s="90" t="s">
        <v>1137</v>
      </c>
      <c r="C1780" s="162" t="s">
        <v>1046</v>
      </c>
      <c r="D1780" s="89" t="s">
        <v>2</v>
      </c>
      <c r="E1780" s="116">
        <v>51.26</v>
      </c>
      <c r="F1780" s="204"/>
      <c r="G1780" s="293">
        <f t="shared" si="75"/>
        <v>0</v>
      </c>
      <c r="I1780" s="246"/>
      <c r="J1780" s="31"/>
    </row>
    <row r="1781" spans="1:10" ht="15">
      <c r="A1781" s="269">
        <v>1557</v>
      </c>
      <c r="B1781" s="90" t="s">
        <v>1137</v>
      </c>
      <c r="C1781" s="162" t="s">
        <v>1047</v>
      </c>
      <c r="D1781" s="89" t="s">
        <v>4</v>
      </c>
      <c r="E1781" s="116">
        <v>2.307</v>
      </c>
      <c r="F1781" s="204"/>
      <c r="G1781" s="293">
        <f t="shared" si="75"/>
        <v>0</v>
      </c>
      <c r="I1781" s="246"/>
      <c r="J1781" s="31"/>
    </row>
    <row r="1782" spans="1:10" ht="15">
      <c r="A1782" s="269">
        <v>1558</v>
      </c>
      <c r="B1782" s="90" t="s">
        <v>1137</v>
      </c>
      <c r="C1782" s="162" t="s">
        <v>1048</v>
      </c>
      <c r="D1782" s="89" t="s">
        <v>2</v>
      </c>
      <c r="E1782" s="116">
        <v>51.26</v>
      </c>
      <c r="F1782" s="204"/>
      <c r="G1782" s="293">
        <f t="shared" si="75"/>
        <v>0</v>
      </c>
      <c r="I1782" s="246"/>
      <c r="J1782" s="31"/>
    </row>
    <row r="1783" spans="1:10" ht="25.5">
      <c r="A1783" s="269">
        <v>1559</v>
      </c>
      <c r="B1783" s="90" t="s">
        <v>1137</v>
      </c>
      <c r="C1783" s="162" t="s">
        <v>1049</v>
      </c>
      <c r="D1783" s="89" t="s">
        <v>4</v>
      </c>
      <c r="E1783" s="116">
        <v>187.716</v>
      </c>
      <c r="F1783" s="204"/>
      <c r="G1783" s="293">
        <f t="shared" si="75"/>
        <v>0</v>
      </c>
      <c r="I1783" s="246"/>
      <c r="J1783" s="31"/>
    </row>
    <row r="1784" spans="1:10" ht="15">
      <c r="A1784" s="269">
        <v>1560</v>
      </c>
      <c r="B1784" s="90" t="s">
        <v>1137</v>
      </c>
      <c r="C1784" s="162" t="s">
        <v>1050</v>
      </c>
      <c r="D1784" s="89" t="s">
        <v>1051</v>
      </c>
      <c r="E1784" s="116">
        <v>0.019</v>
      </c>
      <c r="F1784" s="204"/>
      <c r="G1784" s="293">
        <f t="shared" si="75"/>
        <v>0</v>
      </c>
      <c r="I1784" s="246"/>
      <c r="J1784" s="31"/>
    </row>
    <row r="1785" spans="1:10" ht="25.5">
      <c r="A1785" s="269">
        <v>1561</v>
      </c>
      <c r="B1785" s="90" t="s">
        <v>1137</v>
      </c>
      <c r="C1785" s="162" t="s">
        <v>1052</v>
      </c>
      <c r="D1785" s="89" t="s">
        <v>2</v>
      </c>
      <c r="E1785" s="116">
        <v>96.8</v>
      </c>
      <c r="F1785" s="204"/>
      <c r="G1785" s="293">
        <f t="shared" si="75"/>
        <v>0</v>
      </c>
      <c r="I1785" s="246"/>
      <c r="J1785" s="31"/>
    </row>
    <row r="1786" spans="1:10" ht="25.5">
      <c r="A1786" s="269">
        <v>1562</v>
      </c>
      <c r="B1786" s="90" t="s">
        <v>1137</v>
      </c>
      <c r="C1786" s="162" t="s">
        <v>1053</v>
      </c>
      <c r="D1786" s="89" t="s">
        <v>193</v>
      </c>
      <c r="E1786" s="163">
        <v>1</v>
      </c>
      <c r="F1786" s="204"/>
      <c r="G1786" s="293">
        <f t="shared" si="75"/>
        <v>0</v>
      </c>
      <c r="I1786" s="246"/>
      <c r="J1786" s="31"/>
    </row>
    <row r="1787" spans="1:10" ht="15">
      <c r="A1787" s="269">
        <v>1563</v>
      </c>
      <c r="B1787" s="90" t="s">
        <v>1137</v>
      </c>
      <c r="C1787" s="162" t="s">
        <v>1054</v>
      </c>
      <c r="D1787" s="89" t="s">
        <v>193</v>
      </c>
      <c r="E1787" s="116">
        <v>1</v>
      </c>
      <c r="F1787" s="204"/>
      <c r="G1787" s="293">
        <f t="shared" si="75"/>
        <v>0</v>
      </c>
      <c r="I1787" s="246"/>
      <c r="J1787" s="31"/>
    </row>
    <row r="1788" spans="1:9" ht="15" customHeight="1">
      <c r="A1788" s="359" t="s">
        <v>3</v>
      </c>
      <c r="B1788" s="360"/>
      <c r="C1788" s="360"/>
      <c r="D1788" s="360"/>
      <c r="E1788" s="360"/>
      <c r="F1788" s="361"/>
      <c r="G1788" s="233">
        <f>G1669</f>
        <v>0</v>
      </c>
      <c r="I1788" s="246"/>
    </row>
    <row r="1789" spans="1:9" ht="15">
      <c r="A1789" s="350" t="s">
        <v>1470</v>
      </c>
      <c r="B1789" s="351"/>
      <c r="C1789" s="351"/>
      <c r="D1789" s="351"/>
      <c r="E1789" s="351"/>
      <c r="F1789" s="352"/>
      <c r="G1789" s="137">
        <f>SUM(G1790+G1804+G1821)</f>
        <v>0</v>
      </c>
      <c r="I1789" s="246"/>
    </row>
    <row r="1790" spans="1:9" ht="15">
      <c r="A1790" s="350" t="s">
        <v>1055</v>
      </c>
      <c r="B1790" s="351"/>
      <c r="C1790" s="351"/>
      <c r="D1790" s="351"/>
      <c r="E1790" s="351"/>
      <c r="F1790" s="352"/>
      <c r="G1790" s="137">
        <f>SUM(G1791+G1793+G1796+G1798+G1801)</f>
        <v>0</v>
      </c>
      <c r="I1790" s="246"/>
    </row>
    <row r="1791" spans="1:9" ht="15">
      <c r="A1791" s="353" t="s">
        <v>1737</v>
      </c>
      <c r="B1791" s="354"/>
      <c r="C1791" s="354"/>
      <c r="D1791" s="354"/>
      <c r="E1791" s="354"/>
      <c r="F1791" s="355"/>
      <c r="G1791" s="139">
        <f>G1792</f>
        <v>0</v>
      </c>
      <c r="I1791" s="246"/>
    </row>
    <row r="1792" spans="1:9" ht="25.5">
      <c r="A1792" s="269">
        <v>1564</v>
      </c>
      <c r="B1792" s="24" t="s">
        <v>1056</v>
      </c>
      <c r="C1792" s="77" t="s">
        <v>1057</v>
      </c>
      <c r="D1792" s="23" t="s">
        <v>1</v>
      </c>
      <c r="E1792" s="114">
        <v>2</v>
      </c>
      <c r="F1792" s="192"/>
      <c r="G1792" s="293">
        <f>E1792*F1792</f>
        <v>0</v>
      </c>
      <c r="I1792" s="246"/>
    </row>
    <row r="1793" spans="1:9" ht="15">
      <c r="A1793" s="353" t="s">
        <v>1738</v>
      </c>
      <c r="B1793" s="354"/>
      <c r="C1793" s="354"/>
      <c r="D1793" s="354"/>
      <c r="E1793" s="354"/>
      <c r="F1793" s="355"/>
      <c r="G1793" s="139">
        <f>SUM(G1794:G1795)</f>
        <v>0</v>
      </c>
      <c r="I1793" s="246"/>
    </row>
    <row r="1794" spans="1:9" ht="25.5">
      <c r="A1794" s="269">
        <v>1565</v>
      </c>
      <c r="B1794" s="24" t="s">
        <v>1056</v>
      </c>
      <c r="C1794" s="77" t="s">
        <v>1058</v>
      </c>
      <c r="D1794" s="23" t="s">
        <v>1</v>
      </c>
      <c r="E1794" s="114">
        <v>6</v>
      </c>
      <c r="F1794" s="192"/>
      <c r="G1794" s="293">
        <f>E1794*F1794</f>
        <v>0</v>
      </c>
      <c r="I1794" s="246"/>
    </row>
    <row r="1795" spans="1:9" ht="25.5">
      <c r="A1795" s="269">
        <v>1566</v>
      </c>
      <c r="B1795" s="24" t="s">
        <v>1056</v>
      </c>
      <c r="C1795" s="77" t="s">
        <v>1059</v>
      </c>
      <c r="D1795" s="23" t="s">
        <v>1</v>
      </c>
      <c r="E1795" s="114">
        <v>2</v>
      </c>
      <c r="F1795" s="192"/>
      <c r="G1795" s="293">
        <f>E1795*F1795</f>
        <v>0</v>
      </c>
      <c r="I1795" s="246"/>
    </row>
    <row r="1796" spans="1:9" ht="15">
      <c r="A1796" s="353" t="s">
        <v>1739</v>
      </c>
      <c r="B1796" s="354"/>
      <c r="C1796" s="354"/>
      <c r="D1796" s="354"/>
      <c r="E1796" s="354"/>
      <c r="F1796" s="355"/>
      <c r="G1796" s="139">
        <f>G1797</f>
        <v>0</v>
      </c>
      <c r="I1796" s="246"/>
    </row>
    <row r="1797" spans="1:9" ht="25.5">
      <c r="A1797" s="269">
        <v>1567</v>
      </c>
      <c r="B1797" s="24" t="s">
        <v>1056</v>
      </c>
      <c r="C1797" s="77" t="s">
        <v>1060</v>
      </c>
      <c r="D1797" s="23" t="s">
        <v>1</v>
      </c>
      <c r="E1797" s="114">
        <v>6</v>
      </c>
      <c r="F1797" s="192"/>
      <c r="G1797" s="293">
        <f>E1797*F1797</f>
        <v>0</v>
      </c>
      <c r="I1797" s="246"/>
    </row>
    <row r="1798" spans="1:9" ht="15">
      <c r="A1798" s="353" t="s">
        <v>1740</v>
      </c>
      <c r="B1798" s="354"/>
      <c r="C1798" s="354"/>
      <c r="D1798" s="354"/>
      <c r="E1798" s="354"/>
      <c r="F1798" s="355"/>
      <c r="G1798" s="139">
        <f>SUM(G1799:G1800)</f>
        <v>0</v>
      </c>
      <c r="I1798" s="246"/>
    </row>
    <row r="1799" spans="1:9" ht="25.5">
      <c r="A1799" s="269">
        <v>1568</v>
      </c>
      <c r="B1799" s="24" t="s">
        <v>1056</v>
      </c>
      <c r="C1799" s="77" t="s">
        <v>1061</v>
      </c>
      <c r="D1799" s="23" t="s">
        <v>1</v>
      </c>
      <c r="E1799" s="114">
        <v>6</v>
      </c>
      <c r="F1799" s="192"/>
      <c r="G1799" s="293">
        <f>E1799*F1799</f>
        <v>0</v>
      </c>
      <c r="I1799" s="246"/>
    </row>
    <row r="1800" spans="1:9" ht="25.5">
      <c r="A1800" s="269">
        <v>1569</v>
      </c>
      <c r="B1800" s="24" t="s">
        <v>1056</v>
      </c>
      <c r="C1800" s="77" t="s">
        <v>1062</v>
      </c>
      <c r="D1800" s="23" t="s">
        <v>1</v>
      </c>
      <c r="E1800" s="114">
        <v>2</v>
      </c>
      <c r="F1800" s="192"/>
      <c r="G1800" s="293">
        <f>E1800*F1800</f>
        <v>0</v>
      </c>
      <c r="I1800" s="246"/>
    </row>
    <row r="1801" spans="1:9" ht="15">
      <c r="A1801" s="353" t="s">
        <v>1741</v>
      </c>
      <c r="B1801" s="354"/>
      <c r="C1801" s="354"/>
      <c r="D1801" s="354"/>
      <c r="E1801" s="354"/>
      <c r="F1801" s="355"/>
      <c r="G1801" s="139">
        <f>SUM(G1802:G1803)</f>
        <v>0</v>
      </c>
      <c r="I1801" s="246"/>
    </row>
    <row r="1802" spans="1:9" ht="25.5">
      <c r="A1802" s="269">
        <v>1570</v>
      </c>
      <c r="B1802" s="24" t="s">
        <v>1056</v>
      </c>
      <c r="C1802" s="77" t="s">
        <v>1063</v>
      </c>
      <c r="D1802" s="23" t="s">
        <v>1064</v>
      </c>
      <c r="E1802" s="114">
        <v>10.39</v>
      </c>
      <c r="F1802" s="192"/>
      <c r="G1802" s="293">
        <f>E1802*F1802</f>
        <v>0</v>
      </c>
      <c r="I1802" s="246"/>
    </row>
    <row r="1803" spans="1:9" ht="25.5">
      <c r="A1803" s="269">
        <v>1571</v>
      </c>
      <c r="B1803" s="24" t="s">
        <v>1056</v>
      </c>
      <c r="C1803" s="77" t="s">
        <v>1065</v>
      </c>
      <c r="D1803" s="23" t="s">
        <v>1064</v>
      </c>
      <c r="E1803" s="114">
        <v>1.74</v>
      </c>
      <c r="F1803" s="192"/>
      <c r="G1803" s="293">
        <f>E1803*F1803</f>
        <v>0</v>
      </c>
      <c r="I1803" s="246"/>
    </row>
    <row r="1804" spans="1:9" ht="15">
      <c r="A1804" s="350" t="s">
        <v>1066</v>
      </c>
      <c r="B1804" s="351"/>
      <c r="C1804" s="351"/>
      <c r="D1804" s="351"/>
      <c r="E1804" s="351"/>
      <c r="F1804" s="352"/>
      <c r="G1804" s="137">
        <f>SUM(G1805+G1808+G1810+G1813+G1815)</f>
        <v>0</v>
      </c>
      <c r="I1804" s="246"/>
    </row>
    <row r="1805" spans="1:9" ht="15">
      <c r="A1805" s="353" t="s">
        <v>1742</v>
      </c>
      <c r="B1805" s="354"/>
      <c r="C1805" s="354"/>
      <c r="D1805" s="354"/>
      <c r="E1805" s="354"/>
      <c r="F1805" s="355"/>
      <c r="G1805" s="139">
        <f>SUM(G1806:G1807)</f>
        <v>0</v>
      </c>
      <c r="I1805" s="246"/>
    </row>
    <row r="1806" spans="1:9" ht="15">
      <c r="A1806" s="269">
        <v>1572</v>
      </c>
      <c r="B1806" s="24" t="s">
        <v>1067</v>
      </c>
      <c r="C1806" s="77" t="s">
        <v>1068</v>
      </c>
      <c r="D1806" s="23" t="s">
        <v>1</v>
      </c>
      <c r="E1806" s="114">
        <v>1</v>
      </c>
      <c r="F1806" s="192"/>
      <c r="G1806" s="293">
        <f>E1806*F1806</f>
        <v>0</v>
      </c>
      <c r="I1806" s="246"/>
    </row>
    <row r="1807" spans="1:9" ht="15">
      <c r="A1807" s="269">
        <v>1573</v>
      </c>
      <c r="B1807" s="24" t="s">
        <v>1067</v>
      </c>
      <c r="C1807" s="77" t="s">
        <v>1069</v>
      </c>
      <c r="D1807" s="23" t="s">
        <v>1</v>
      </c>
      <c r="E1807" s="114">
        <v>1</v>
      </c>
      <c r="F1807" s="192"/>
      <c r="G1807" s="293">
        <f>E1807*F1807</f>
        <v>0</v>
      </c>
      <c r="I1807" s="246"/>
    </row>
    <row r="1808" spans="1:9" ht="15">
      <c r="A1808" s="353" t="s">
        <v>1743</v>
      </c>
      <c r="B1808" s="354"/>
      <c r="C1808" s="354"/>
      <c r="D1808" s="354"/>
      <c r="E1808" s="354"/>
      <c r="F1808" s="355"/>
      <c r="G1808" s="139">
        <f>G1809</f>
        <v>0</v>
      </c>
      <c r="I1808" s="246"/>
    </row>
    <row r="1809" spans="1:9" ht="15">
      <c r="A1809" s="269">
        <v>1574</v>
      </c>
      <c r="B1809" s="24" t="s">
        <v>1067</v>
      </c>
      <c r="C1809" s="77" t="s">
        <v>1070</v>
      </c>
      <c r="D1809" s="23" t="s">
        <v>193</v>
      </c>
      <c r="E1809" s="114">
        <v>1</v>
      </c>
      <c r="F1809" s="192"/>
      <c r="G1809" s="293">
        <f>E1809*F1809</f>
        <v>0</v>
      </c>
      <c r="I1809" s="246"/>
    </row>
    <row r="1810" spans="1:9" ht="15">
      <c r="A1810" s="353" t="s">
        <v>1744</v>
      </c>
      <c r="B1810" s="354"/>
      <c r="C1810" s="354"/>
      <c r="D1810" s="354"/>
      <c r="E1810" s="354"/>
      <c r="F1810" s="355"/>
      <c r="G1810" s="139">
        <f>SUM(G1811:G1812)</f>
        <v>0</v>
      </c>
      <c r="I1810" s="246"/>
    </row>
    <row r="1811" spans="1:9" ht="15">
      <c r="A1811" s="269">
        <v>1575</v>
      </c>
      <c r="B1811" s="24" t="s">
        <v>1067</v>
      </c>
      <c r="C1811" s="77" t="s">
        <v>1071</v>
      </c>
      <c r="D1811" s="23" t="s">
        <v>1182</v>
      </c>
      <c r="E1811" s="114">
        <v>0.014</v>
      </c>
      <c r="F1811" s="192"/>
      <c r="G1811" s="293">
        <f>E1811*F1811</f>
        <v>0</v>
      </c>
      <c r="I1811" s="246"/>
    </row>
    <row r="1812" spans="1:9" ht="25.5">
      <c r="A1812" s="269">
        <v>1576</v>
      </c>
      <c r="B1812" s="24" t="s">
        <v>1067</v>
      </c>
      <c r="C1812" s="77" t="s">
        <v>1072</v>
      </c>
      <c r="D1812" s="23" t="s">
        <v>2</v>
      </c>
      <c r="E1812" s="114">
        <v>15</v>
      </c>
      <c r="F1812" s="192"/>
      <c r="G1812" s="293">
        <f>E1812*F1812</f>
        <v>0</v>
      </c>
      <c r="I1812" s="246"/>
    </row>
    <row r="1813" spans="1:9" ht="15">
      <c r="A1813" s="353" t="s">
        <v>1745</v>
      </c>
      <c r="B1813" s="354"/>
      <c r="C1813" s="354"/>
      <c r="D1813" s="354"/>
      <c r="E1813" s="354"/>
      <c r="F1813" s="355"/>
      <c r="G1813" s="139">
        <f>G1814</f>
        <v>0</v>
      </c>
      <c r="I1813" s="246"/>
    </row>
    <row r="1814" spans="1:9" ht="15">
      <c r="A1814" s="269">
        <v>1577</v>
      </c>
      <c r="B1814" s="24" t="s">
        <v>1067</v>
      </c>
      <c r="C1814" s="77" t="s">
        <v>1073</v>
      </c>
      <c r="D1814" s="23" t="s">
        <v>2</v>
      </c>
      <c r="E1814" s="114">
        <v>15</v>
      </c>
      <c r="F1814" s="192"/>
      <c r="G1814" s="293">
        <f>E1814*F1814</f>
        <v>0</v>
      </c>
      <c r="I1814" s="246"/>
    </row>
    <row r="1815" spans="1:9" ht="15">
      <c r="A1815" s="353" t="s">
        <v>1746</v>
      </c>
      <c r="B1815" s="354"/>
      <c r="C1815" s="354"/>
      <c r="D1815" s="354"/>
      <c r="E1815" s="354"/>
      <c r="F1815" s="355"/>
      <c r="G1815" s="139">
        <f>SUM(G1816:G1820)</f>
        <v>0</v>
      </c>
      <c r="I1815" s="246"/>
    </row>
    <row r="1816" spans="1:9" ht="15">
      <c r="A1816" s="269">
        <v>1578</v>
      </c>
      <c r="B1816" s="24" t="s">
        <v>1067</v>
      </c>
      <c r="C1816" s="77" t="s">
        <v>1074</v>
      </c>
      <c r="D1816" s="23" t="s">
        <v>2</v>
      </c>
      <c r="E1816" s="114">
        <v>15</v>
      </c>
      <c r="F1816" s="192"/>
      <c r="G1816" s="293">
        <f>E1816*F1816</f>
        <v>0</v>
      </c>
      <c r="I1816" s="246"/>
    </row>
    <row r="1817" spans="1:9" ht="15">
      <c r="A1817" s="269">
        <v>1579</v>
      </c>
      <c r="B1817" s="24" t="s">
        <v>1067</v>
      </c>
      <c r="C1817" s="77" t="s">
        <v>1075</v>
      </c>
      <c r="D1817" s="23" t="s">
        <v>2</v>
      </c>
      <c r="E1817" s="114">
        <v>15</v>
      </c>
      <c r="F1817" s="192"/>
      <c r="G1817" s="293">
        <f>E1817*F1817</f>
        <v>0</v>
      </c>
      <c r="I1817" s="246"/>
    </row>
    <row r="1818" spans="1:9" ht="15">
      <c r="A1818" s="269">
        <v>1580</v>
      </c>
      <c r="B1818" s="24" t="s">
        <v>1067</v>
      </c>
      <c r="C1818" s="77" t="s">
        <v>1076</v>
      </c>
      <c r="D1818" s="23" t="s">
        <v>2</v>
      </c>
      <c r="E1818" s="114">
        <v>15</v>
      </c>
      <c r="F1818" s="192"/>
      <c r="G1818" s="293">
        <f>E1818*F1818</f>
        <v>0</v>
      </c>
      <c r="I1818" s="246"/>
    </row>
    <row r="1819" spans="1:9" ht="15">
      <c r="A1819" s="269">
        <v>1581</v>
      </c>
      <c r="B1819" s="24" t="s">
        <v>1067</v>
      </c>
      <c r="C1819" s="77" t="s">
        <v>1077</v>
      </c>
      <c r="D1819" s="23" t="s">
        <v>1</v>
      </c>
      <c r="E1819" s="114">
        <v>1</v>
      </c>
      <c r="F1819" s="192"/>
      <c r="G1819" s="293">
        <f>E1819*F1819</f>
        <v>0</v>
      </c>
      <c r="I1819" s="246"/>
    </row>
    <row r="1820" spans="1:9" ht="15">
      <c r="A1820" s="269">
        <v>1582</v>
      </c>
      <c r="B1820" s="24" t="s">
        <v>1067</v>
      </c>
      <c r="C1820" s="77" t="s">
        <v>1078</v>
      </c>
      <c r="D1820" s="23" t="s">
        <v>1</v>
      </c>
      <c r="E1820" s="114">
        <v>1</v>
      </c>
      <c r="F1820" s="192"/>
      <c r="G1820" s="293">
        <f>E1820*F1820</f>
        <v>0</v>
      </c>
      <c r="I1820" s="246"/>
    </row>
    <row r="1821" spans="1:9" ht="15">
      <c r="A1821" s="350" t="s">
        <v>1079</v>
      </c>
      <c r="B1821" s="351"/>
      <c r="C1821" s="351"/>
      <c r="D1821" s="351"/>
      <c r="E1821" s="351"/>
      <c r="F1821" s="352"/>
      <c r="G1821" s="137">
        <f>SUM(G1822+G1827+G1833+G1836+G1838)</f>
        <v>0</v>
      </c>
      <c r="I1821" s="246"/>
    </row>
    <row r="1822" spans="1:9" ht="15">
      <c r="A1822" s="353" t="s">
        <v>22</v>
      </c>
      <c r="B1822" s="354"/>
      <c r="C1822" s="354"/>
      <c r="D1822" s="354"/>
      <c r="E1822" s="354"/>
      <c r="F1822" s="355"/>
      <c r="G1822" s="139">
        <f>SUM(G1823:G1826)</f>
        <v>0</v>
      </c>
      <c r="I1822" s="246"/>
    </row>
    <row r="1823" spans="1:9" ht="25.5">
      <c r="A1823" s="269">
        <v>1583</v>
      </c>
      <c r="B1823" s="24" t="s">
        <v>1080</v>
      </c>
      <c r="C1823" s="77" t="s">
        <v>1469</v>
      </c>
      <c r="D1823" s="23" t="s">
        <v>1182</v>
      </c>
      <c r="E1823" s="114">
        <v>1.44</v>
      </c>
      <c r="F1823" s="192"/>
      <c r="G1823" s="293">
        <f>E1823*F1823</f>
        <v>0</v>
      </c>
      <c r="I1823" s="246"/>
    </row>
    <row r="1824" spans="1:9" ht="25.5">
      <c r="A1824" s="269">
        <v>1584</v>
      </c>
      <c r="B1824" s="24" t="s">
        <v>1080</v>
      </c>
      <c r="C1824" s="77" t="s">
        <v>1081</v>
      </c>
      <c r="D1824" s="23" t="s">
        <v>1718</v>
      </c>
      <c r="E1824" s="114">
        <v>0.08</v>
      </c>
      <c r="F1824" s="192"/>
      <c r="G1824" s="293">
        <f>E1824*F1824</f>
        <v>0</v>
      </c>
      <c r="I1824" s="246"/>
    </row>
    <row r="1825" spans="1:9" ht="25.5">
      <c r="A1825" s="269">
        <v>1585</v>
      </c>
      <c r="B1825" s="24" t="s">
        <v>1080</v>
      </c>
      <c r="C1825" s="77" t="s">
        <v>1082</v>
      </c>
      <c r="D1825" s="23" t="s">
        <v>1182</v>
      </c>
      <c r="E1825" s="114">
        <v>0.16</v>
      </c>
      <c r="F1825" s="192"/>
      <c r="G1825" s="293">
        <f>E1825*F1825</f>
        <v>0</v>
      </c>
      <c r="I1825" s="246"/>
    </row>
    <row r="1826" spans="1:9" ht="25.5">
      <c r="A1826" s="269">
        <v>1586</v>
      </c>
      <c r="B1826" s="24" t="s">
        <v>1080</v>
      </c>
      <c r="C1826" s="77" t="s">
        <v>1083</v>
      </c>
      <c r="D1826" s="23" t="s">
        <v>1182</v>
      </c>
      <c r="E1826" s="114">
        <v>1.44</v>
      </c>
      <c r="F1826" s="192"/>
      <c r="G1826" s="293">
        <f>E1826*F1826</f>
        <v>0</v>
      </c>
      <c r="I1826" s="246"/>
    </row>
    <row r="1827" spans="1:9" ht="15">
      <c r="A1827" s="353" t="s">
        <v>1744</v>
      </c>
      <c r="B1827" s="354"/>
      <c r="C1827" s="354"/>
      <c r="D1827" s="354"/>
      <c r="E1827" s="354"/>
      <c r="F1827" s="355"/>
      <c r="G1827" s="139">
        <f>SUM(G1828:G1832)</f>
        <v>0</v>
      </c>
      <c r="I1827" s="246"/>
    </row>
    <row r="1828" spans="1:9" ht="25.5">
      <c r="A1828" s="269">
        <v>1587</v>
      </c>
      <c r="B1828" s="24" t="s">
        <v>1080</v>
      </c>
      <c r="C1828" s="77" t="s">
        <v>1084</v>
      </c>
      <c r="D1828" s="23" t="s">
        <v>2</v>
      </c>
      <c r="E1828" s="114">
        <v>1.5</v>
      </c>
      <c r="F1828" s="192"/>
      <c r="G1828" s="293">
        <f>E1828*F1828</f>
        <v>0</v>
      </c>
      <c r="I1828" s="246"/>
    </row>
    <row r="1829" spans="1:9" ht="25.5">
      <c r="A1829" s="269">
        <v>1588</v>
      </c>
      <c r="B1829" s="24" t="s">
        <v>1080</v>
      </c>
      <c r="C1829" s="77" t="s">
        <v>1085</v>
      </c>
      <c r="D1829" s="23" t="s">
        <v>2</v>
      </c>
      <c r="E1829" s="114">
        <v>5</v>
      </c>
      <c r="F1829" s="192"/>
      <c r="G1829" s="293">
        <f>E1829*F1829</f>
        <v>0</v>
      </c>
      <c r="I1829" s="246"/>
    </row>
    <row r="1830" spans="1:9" ht="25.5">
      <c r="A1830" s="269">
        <v>1589</v>
      </c>
      <c r="B1830" s="24" t="s">
        <v>1080</v>
      </c>
      <c r="C1830" s="77" t="s">
        <v>1086</v>
      </c>
      <c r="D1830" s="23" t="s">
        <v>2</v>
      </c>
      <c r="E1830" s="114">
        <v>6.1</v>
      </c>
      <c r="F1830" s="192"/>
      <c r="G1830" s="293">
        <f>E1830*F1830</f>
        <v>0</v>
      </c>
      <c r="I1830" s="246"/>
    </row>
    <row r="1831" spans="1:9" ht="25.5">
      <c r="A1831" s="269">
        <v>1590</v>
      </c>
      <c r="B1831" s="24" t="s">
        <v>1080</v>
      </c>
      <c r="C1831" s="77" t="s">
        <v>1190</v>
      </c>
      <c r="D1831" s="23" t="s">
        <v>2</v>
      </c>
      <c r="E1831" s="114">
        <v>4.3</v>
      </c>
      <c r="F1831" s="192"/>
      <c r="G1831" s="293">
        <f>E1831*F1831</f>
        <v>0</v>
      </c>
      <c r="I1831" s="246"/>
    </row>
    <row r="1832" spans="1:9" ht="25.5">
      <c r="A1832" s="269">
        <v>1591</v>
      </c>
      <c r="B1832" s="24" t="s">
        <v>1080</v>
      </c>
      <c r="C1832" s="77" t="s">
        <v>1087</v>
      </c>
      <c r="D1832" s="23" t="s">
        <v>193</v>
      </c>
      <c r="E1832" s="114">
        <v>1</v>
      </c>
      <c r="F1832" s="192"/>
      <c r="G1832" s="293">
        <f>E1832*F1832</f>
        <v>0</v>
      </c>
      <c r="I1832" s="246"/>
    </row>
    <row r="1833" spans="1:9" ht="15">
      <c r="A1833" s="353" t="s">
        <v>1747</v>
      </c>
      <c r="B1833" s="354"/>
      <c r="C1833" s="354"/>
      <c r="D1833" s="354"/>
      <c r="E1833" s="354"/>
      <c r="F1833" s="355"/>
      <c r="G1833" s="139">
        <f>SUM(G1834:G1835)</f>
        <v>0</v>
      </c>
      <c r="I1833" s="246"/>
    </row>
    <row r="1834" spans="1:9" ht="25.5">
      <c r="A1834" s="269">
        <v>1592</v>
      </c>
      <c r="B1834" s="24" t="s">
        <v>1080</v>
      </c>
      <c r="C1834" s="77" t="s">
        <v>1088</v>
      </c>
      <c r="D1834" s="23" t="s">
        <v>193</v>
      </c>
      <c r="E1834" s="114">
        <v>1</v>
      </c>
      <c r="F1834" s="192"/>
      <c r="G1834" s="293">
        <f aca="true" t="shared" si="76" ref="G1834:G1842">E1834*F1834</f>
        <v>0</v>
      </c>
      <c r="I1834" s="246"/>
    </row>
    <row r="1835" spans="1:9" ht="25.5">
      <c r="A1835" s="269">
        <v>1593</v>
      </c>
      <c r="B1835" s="24" t="s">
        <v>1080</v>
      </c>
      <c r="C1835" s="77" t="s">
        <v>1089</v>
      </c>
      <c r="D1835" s="23" t="s">
        <v>193</v>
      </c>
      <c r="E1835" s="114">
        <v>1</v>
      </c>
      <c r="F1835" s="192"/>
      <c r="G1835" s="293">
        <f t="shared" si="76"/>
        <v>0</v>
      </c>
      <c r="I1835" s="246"/>
    </row>
    <row r="1836" spans="1:9" ht="15">
      <c r="A1836" s="353" t="s">
        <v>1748</v>
      </c>
      <c r="B1836" s="354"/>
      <c r="C1836" s="354"/>
      <c r="D1836" s="354"/>
      <c r="E1836" s="354"/>
      <c r="F1836" s="355"/>
      <c r="G1836" s="139">
        <f>G1837</f>
        <v>0</v>
      </c>
      <c r="I1836" s="246"/>
    </row>
    <row r="1837" spans="1:9" ht="25.5">
      <c r="A1837" s="269">
        <v>1594</v>
      </c>
      <c r="B1837" s="24" t="s">
        <v>1080</v>
      </c>
      <c r="C1837" s="77" t="s">
        <v>1090</v>
      </c>
      <c r="D1837" s="23" t="s">
        <v>193</v>
      </c>
      <c r="E1837" s="114">
        <v>1</v>
      </c>
      <c r="F1837" s="192"/>
      <c r="G1837" s="293">
        <f t="shared" si="76"/>
        <v>0</v>
      </c>
      <c r="I1837" s="246"/>
    </row>
    <row r="1838" spans="1:9" ht="15">
      <c r="A1838" s="353" t="s">
        <v>1746</v>
      </c>
      <c r="B1838" s="354"/>
      <c r="C1838" s="354"/>
      <c r="D1838" s="354"/>
      <c r="E1838" s="354"/>
      <c r="F1838" s="355"/>
      <c r="G1838" s="139">
        <f>SUM(G1839:G1842)</f>
        <v>0</v>
      </c>
      <c r="I1838" s="246"/>
    </row>
    <row r="1839" spans="1:9" ht="25.5">
      <c r="A1839" s="269">
        <v>1595</v>
      </c>
      <c r="B1839" s="24" t="s">
        <v>1080</v>
      </c>
      <c r="C1839" s="77" t="s">
        <v>1071</v>
      </c>
      <c r="D1839" s="23" t="s">
        <v>1182</v>
      </c>
      <c r="E1839" s="114">
        <v>0.032</v>
      </c>
      <c r="F1839" s="192"/>
      <c r="G1839" s="293">
        <f t="shared" si="76"/>
        <v>0</v>
      </c>
      <c r="I1839" s="246"/>
    </row>
    <row r="1840" spans="1:9" ht="25.5">
      <c r="A1840" s="269">
        <v>1596</v>
      </c>
      <c r="B1840" s="24" t="s">
        <v>1080</v>
      </c>
      <c r="C1840" s="77" t="s">
        <v>1091</v>
      </c>
      <c r="D1840" s="23" t="s">
        <v>1</v>
      </c>
      <c r="E1840" s="114">
        <v>1</v>
      </c>
      <c r="F1840" s="192"/>
      <c r="G1840" s="293">
        <f t="shared" si="76"/>
        <v>0</v>
      </c>
      <c r="I1840" s="246"/>
    </row>
    <row r="1841" spans="1:9" ht="25.5">
      <c r="A1841" s="269">
        <v>1597</v>
      </c>
      <c r="B1841" s="24" t="s">
        <v>1080</v>
      </c>
      <c r="C1841" s="77" t="s">
        <v>1092</v>
      </c>
      <c r="D1841" s="23" t="s">
        <v>1</v>
      </c>
      <c r="E1841" s="114">
        <v>1</v>
      </c>
      <c r="F1841" s="192"/>
      <c r="G1841" s="293">
        <f t="shared" si="76"/>
        <v>0</v>
      </c>
      <c r="I1841" s="246"/>
    </row>
    <row r="1842" spans="1:9" ht="25.5">
      <c r="A1842" s="269">
        <v>1598</v>
      </c>
      <c r="B1842" s="24" t="s">
        <v>1080</v>
      </c>
      <c r="C1842" s="77" t="s">
        <v>1078</v>
      </c>
      <c r="D1842" s="23" t="s">
        <v>1</v>
      </c>
      <c r="E1842" s="114">
        <v>1</v>
      </c>
      <c r="F1842" s="192"/>
      <c r="G1842" s="293">
        <f t="shared" si="76"/>
        <v>0</v>
      </c>
      <c r="I1842" s="246"/>
    </row>
    <row r="1843" spans="1:9" ht="15.75" customHeight="1" thickBot="1">
      <c r="A1843" s="338" t="s">
        <v>3</v>
      </c>
      <c r="B1843" s="339"/>
      <c r="C1843" s="339"/>
      <c r="D1843" s="339"/>
      <c r="E1843" s="339"/>
      <c r="F1843" s="340"/>
      <c r="G1843" s="231">
        <f>G1789</f>
        <v>0</v>
      </c>
      <c r="I1843" s="246"/>
    </row>
    <row r="1844" spans="1:9" ht="15.75" thickBot="1">
      <c r="A1844" s="341" t="s">
        <v>1471</v>
      </c>
      <c r="B1844" s="342"/>
      <c r="C1844" s="342"/>
      <c r="D1844" s="342"/>
      <c r="E1844" s="342"/>
      <c r="F1844" s="343"/>
      <c r="G1844" s="225">
        <f>SUM(G1845+G1850+G1853+G1865+G1877+G1885)</f>
        <v>0</v>
      </c>
      <c r="I1844" s="246"/>
    </row>
    <row r="1845" spans="1:9" ht="15">
      <c r="A1845" s="344" t="s">
        <v>1749</v>
      </c>
      <c r="B1845" s="345"/>
      <c r="C1845" s="345"/>
      <c r="D1845" s="345"/>
      <c r="E1845" s="345"/>
      <c r="F1845" s="346"/>
      <c r="G1845" s="224">
        <f>SUM(G1846:G1849)</f>
        <v>0</v>
      </c>
      <c r="I1845" s="246"/>
    </row>
    <row r="1846" spans="1:9" ht="51">
      <c r="A1846" s="271">
        <v>1599</v>
      </c>
      <c r="B1846" s="50" t="s">
        <v>1555</v>
      </c>
      <c r="C1846" s="49" t="s">
        <v>1556</v>
      </c>
      <c r="D1846" s="50" t="s">
        <v>193</v>
      </c>
      <c r="E1846" s="117">
        <v>1</v>
      </c>
      <c r="F1846" s="205"/>
      <c r="G1846" s="293">
        <f>E1846*F1846</f>
        <v>0</v>
      </c>
      <c r="I1846" s="246"/>
    </row>
    <row r="1847" spans="1:9" ht="51">
      <c r="A1847" s="269">
        <v>1600</v>
      </c>
      <c r="B1847" s="20" t="s">
        <v>1555</v>
      </c>
      <c r="C1847" s="21" t="s">
        <v>1557</v>
      </c>
      <c r="D1847" s="20" t="s">
        <v>193</v>
      </c>
      <c r="E1847" s="118">
        <v>1</v>
      </c>
      <c r="F1847" s="206"/>
      <c r="G1847" s="293">
        <f>E1847*F1847</f>
        <v>0</v>
      </c>
      <c r="I1847" s="246"/>
    </row>
    <row r="1848" spans="1:9" ht="51">
      <c r="A1848" s="271">
        <v>1601</v>
      </c>
      <c r="B1848" s="20" t="s">
        <v>1555</v>
      </c>
      <c r="C1848" s="21" t="s">
        <v>1558</v>
      </c>
      <c r="D1848" s="20" t="s">
        <v>193</v>
      </c>
      <c r="E1848" s="118">
        <v>3</v>
      </c>
      <c r="F1848" s="206"/>
      <c r="G1848" s="293">
        <f>E1848*F1848</f>
        <v>0</v>
      </c>
      <c r="I1848" s="246"/>
    </row>
    <row r="1849" spans="1:9" ht="51">
      <c r="A1849" s="269">
        <v>1602</v>
      </c>
      <c r="B1849" s="20" t="s">
        <v>1555</v>
      </c>
      <c r="C1849" s="21" t="s">
        <v>1094</v>
      </c>
      <c r="D1849" s="20" t="s">
        <v>191</v>
      </c>
      <c r="E1849" s="118">
        <v>1</v>
      </c>
      <c r="F1849" s="206"/>
      <c r="G1849" s="293">
        <f>E1849*F1849</f>
        <v>0</v>
      </c>
      <c r="I1849" s="246"/>
    </row>
    <row r="1850" spans="1:9" ht="15">
      <c r="A1850" s="335" t="s">
        <v>1750</v>
      </c>
      <c r="B1850" s="336"/>
      <c r="C1850" s="336"/>
      <c r="D1850" s="336"/>
      <c r="E1850" s="336"/>
      <c r="F1850" s="337"/>
      <c r="G1850" s="215">
        <f>SUM(G1851:G1852)</f>
        <v>0</v>
      </c>
      <c r="I1850" s="246"/>
    </row>
    <row r="1851" spans="1:9" ht="51">
      <c r="A1851" s="269">
        <v>1603</v>
      </c>
      <c r="B1851" s="20" t="s">
        <v>1555</v>
      </c>
      <c r="C1851" s="21" t="s">
        <v>1559</v>
      </c>
      <c r="D1851" s="20" t="s">
        <v>193</v>
      </c>
      <c r="E1851" s="118">
        <v>1</v>
      </c>
      <c r="F1851" s="206"/>
      <c r="G1851" s="293">
        <f>E1851*F1851</f>
        <v>0</v>
      </c>
      <c r="I1851" s="246"/>
    </row>
    <row r="1852" spans="1:9" ht="69.75" customHeight="1">
      <c r="A1852" s="269">
        <v>1604</v>
      </c>
      <c r="B1852" s="20" t="s">
        <v>1555</v>
      </c>
      <c r="C1852" s="21" t="s">
        <v>1719</v>
      </c>
      <c r="D1852" s="20" t="s">
        <v>2</v>
      </c>
      <c r="E1852" s="118">
        <v>37</v>
      </c>
      <c r="F1852" s="206"/>
      <c r="G1852" s="293">
        <f>E1852*F1852</f>
        <v>0</v>
      </c>
      <c r="I1852" s="246"/>
    </row>
    <row r="1853" spans="1:9" ht="15">
      <c r="A1853" s="335" t="s">
        <v>1751</v>
      </c>
      <c r="B1853" s="336"/>
      <c r="C1853" s="336"/>
      <c r="D1853" s="336"/>
      <c r="E1853" s="336"/>
      <c r="F1853" s="337"/>
      <c r="G1853" s="215">
        <f>SUM(G1854:G1864)</f>
        <v>0</v>
      </c>
      <c r="I1853" s="246"/>
    </row>
    <row r="1854" spans="1:9" ht="51">
      <c r="A1854" s="269">
        <v>1605</v>
      </c>
      <c r="B1854" s="20" t="s">
        <v>1555</v>
      </c>
      <c r="C1854" s="21" t="s">
        <v>1560</v>
      </c>
      <c r="D1854" s="20" t="s">
        <v>193</v>
      </c>
      <c r="E1854" s="118">
        <v>1</v>
      </c>
      <c r="F1854" s="206"/>
      <c r="G1854" s="293">
        <f aca="true" t="shared" si="77" ref="G1854:G1890">E1854*F1854</f>
        <v>0</v>
      </c>
      <c r="I1854" s="246"/>
    </row>
    <row r="1855" spans="1:9" ht="51">
      <c r="A1855" s="269">
        <v>1606</v>
      </c>
      <c r="B1855" s="20" t="s">
        <v>1561</v>
      </c>
      <c r="C1855" s="21" t="s">
        <v>1095</v>
      </c>
      <c r="D1855" s="20" t="s">
        <v>193</v>
      </c>
      <c r="E1855" s="118">
        <v>1</v>
      </c>
      <c r="F1855" s="206"/>
      <c r="G1855" s="293">
        <f t="shared" si="77"/>
        <v>0</v>
      </c>
      <c r="I1855" s="246"/>
    </row>
    <row r="1856" spans="1:9" ht="51">
      <c r="A1856" s="269">
        <v>1607</v>
      </c>
      <c r="B1856" s="20" t="s">
        <v>1561</v>
      </c>
      <c r="C1856" s="21" t="s">
        <v>1096</v>
      </c>
      <c r="D1856" s="20" t="s">
        <v>2</v>
      </c>
      <c r="E1856" s="118">
        <v>60</v>
      </c>
      <c r="F1856" s="206"/>
      <c r="G1856" s="293">
        <f t="shared" si="77"/>
        <v>0</v>
      </c>
      <c r="I1856" s="246"/>
    </row>
    <row r="1857" spans="1:9" ht="51">
      <c r="A1857" s="269">
        <v>1608</v>
      </c>
      <c r="B1857" s="20" t="s">
        <v>1561</v>
      </c>
      <c r="C1857" s="21" t="s">
        <v>1097</v>
      </c>
      <c r="D1857" s="20" t="s">
        <v>1</v>
      </c>
      <c r="E1857" s="118">
        <v>1</v>
      </c>
      <c r="F1857" s="206"/>
      <c r="G1857" s="293">
        <f t="shared" si="77"/>
        <v>0</v>
      </c>
      <c r="I1857" s="246"/>
    </row>
    <row r="1858" spans="1:9" ht="51">
      <c r="A1858" s="269">
        <v>1609</v>
      </c>
      <c r="B1858" s="20" t="s">
        <v>1555</v>
      </c>
      <c r="C1858" s="21" t="s">
        <v>1562</v>
      </c>
      <c r="D1858" s="20" t="s">
        <v>193</v>
      </c>
      <c r="E1858" s="118">
        <v>2</v>
      </c>
      <c r="F1858" s="206"/>
      <c r="G1858" s="293">
        <f t="shared" si="77"/>
        <v>0</v>
      </c>
      <c r="I1858" s="246"/>
    </row>
    <row r="1859" spans="1:9" ht="51">
      <c r="A1859" s="269">
        <v>1610</v>
      </c>
      <c r="B1859" s="20" t="s">
        <v>1555</v>
      </c>
      <c r="C1859" s="21" t="s">
        <v>1563</v>
      </c>
      <c r="D1859" s="20" t="s">
        <v>193</v>
      </c>
      <c r="E1859" s="118">
        <v>2</v>
      </c>
      <c r="F1859" s="206"/>
      <c r="G1859" s="293">
        <f t="shared" si="77"/>
        <v>0</v>
      </c>
      <c r="I1859" s="246"/>
    </row>
    <row r="1860" spans="1:9" ht="51">
      <c r="A1860" s="269">
        <v>1611</v>
      </c>
      <c r="B1860" s="20" t="s">
        <v>1561</v>
      </c>
      <c r="C1860" s="21" t="s">
        <v>1098</v>
      </c>
      <c r="D1860" s="20" t="s">
        <v>2</v>
      </c>
      <c r="E1860" s="118">
        <v>105</v>
      </c>
      <c r="F1860" s="206"/>
      <c r="G1860" s="293">
        <f t="shared" si="77"/>
        <v>0</v>
      </c>
      <c r="I1860" s="246"/>
    </row>
    <row r="1861" spans="1:9" ht="51">
      <c r="A1861" s="269">
        <v>1612</v>
      </c>
      <c r="B1861" s="20" t="s">
        <v>1561</v>
      </c>
      <c r="C1861" s="21" t="s">
        <v>1564</v>
      </c>
      <c r="D1861" s="20" t="s">
        <v>2</v>
      </c>
      <c r="E1861" s="118">
        <v>100</v>
      </c>
      <c r="F1861" s="206"/>
      <c r="G1861" s="293">
        <f t="shared" si="77"/>
        <v>0</v>
      </c>
      <c r="I1861" s="246"/>
    </row>
    <row r="1862" spans="1:9" ht="51">
      <c r="A1862" s="269">
        <v>1613</v>
      </c>
      <c r="B1862" s="20" t="s">
        <v>1561</v>
      </c>
      <c r="C1862" s="21" t="s">
        <v>1565</v>
      </c>
      <c r="D1862" s="20" t="s">
        <v>2</v>
      </c>
      <c r="E1862" s="118">
        <v>30</v>
      </c>
      <c r="F1862" s="206"/>
      <c r="G1862" s="293">
        <f t="shared" si="77"/>
        <v>0</v>
      </c>
      <c r="I1862" s="246"/>
    </row>
    <row r="1863" spans="1:9" ht="51">
      <c r="A1863" s="269">
        <v>1614</v>
      </c>
      <c r="B1863" s="20" t="s">
        <v>1561</v>
      </c>
      <c r="C1863" s="21" t="s">
        <v>1566</v>
      </c>
      <c r="D1863" s="20" t="s">
        <v>2</v>
      </c>
      <c r="E1863" s="118">
        <v>50</v>
      </c>
      <c r="F1863" s="206"/>
      <c r="G1863" s="293">
        <f t="shared" si="77"/>
        <v>0</v>
      </c>
      <c r="I1863" s="246"/>
    </row>
    <row r="1864" spans="1:9" ht="54">
      <c r="A1864" s="269">
        <v>1615</v>
      </c>
      <c r="B1864" s="20" t="s">
        <v>1555</v>
      </c>
      <c r="C1864" s="21" t="s">
        <v>1720</v>
      </c>
      <c r="D1864" s="20" t="s">
        <v>2</v>
      </c>
      <c r="E1864" s="118">
        <v>310</v>
      </c>
      <c r="F1864" s="206"/>
      <c r="G1864" s="293">
        <f t="shared" si="77"/>
        <v>0</v>
      </c>
      <c r="I1864" s="246"/>
    </row>
    <row r="1865" spans="1:9" ht="15">
      <c r="A1865" s="335" t="s">
        <v>1752</v>
      </c>
      <c r="B1865" s="336"/>
      <c r="C1865" s="336"/>
      <c r="D1865" s="336"/>
      <c r="E1865" s="336"/>
      <c r="F1865" s="337"/>
      <c r="G1865" s="215">
        <f>SUM(G1866:G1876)</f>
        <v>0</v>
      </c>
      <c r="I1865" s="246"/>
    </row>
    <row r="1866" spans="1:9" ht="51">
      <c r="A1866" s="269">
        <v>1616</v>
      </c>
      <c r="B1866" s="27" t="s">
        <v>1561</v>
      </c>
      <c r="C1866" s="28" t="s">
        <v>1567</v>
      </c>
      <c r="D1866" s="27" t="s">
        <v>2</v>
      </c>
      <c r="E1866" s="119">
        <v>50</v>
      </c>
      <c r="F1866" s="207"/>
      <c r="G1866" s="293">
        <f t="shared" si="77"/>
        <v>0</v>
      </c>
      <c r="I1866" s="246"/>
    </row>
    <row r="1867" spans="1:9" ht="51">
      <c r="A1867" s="269">
        <v>1617</v>
      </c>
      <c r="B1867" s="27" t="s">
        <v>1561</v>
      </c>
      <c r="C1867" s="28" t="s">
        <v>1568</v>
      </c>
      <c r="D1867" s="27" t="s">
        <v>2</v>
      </c>
      <c r="E1867" s="119">
        <v>20</v>
      </c>
      <c r="F1867" s="207"/>
      <c r="G1867" s="293">
        <f t="shared" si="77"/>
        <v>0</v>
      </c>
      <c r="I1867" s="246"/>
    </row>
    <row r="1868" spans="1:9" ht="51">
      <c r="A1868" s="269">
        <v>1618</v>
      </c>
      <c r="B1868" s="20" t="s">
        <v>1555</v>
      </c>
      <c r="C1868" s="21" t="s">
        <v>1569</v>
      </c>
      <c r="D1868" s="20" t="s">
        <v>1099</v>
      </c>
      <c r="E1868" s="118">
        <v>20</v>
      </c>
      <c r="F1868" s="206"/>
      <c r="G1868" s="293">
        <f t="shared" si="77"/>
        <v>0</v>
      </c>
      <c r="I1868" s="246"/>
    </row>
    <row r="1869" spans="1:9" ht="51">
      <c r="A1869" s="269">
        <v>1619</v>
      </c>
      <c r="B1869" s="20" t="s">
        <v>1555</v>
      </c>
      <c r="C1869" s="21" t="s">
        <v>1570</v>
      </c>
      <c r="D1869" s="20" t="s">
        <v>1099</v>
      </c>
      <c r="E1869" s="118">
        <v>2</v>
      </c>
      <c r="F1869" s="206"/>
      <c r="G1869" s="293">
        <f t="shared" si="77"/>
        <v>0</v>
      </c>
      <c r="I1869" s="246"/>
    </row>
    <row r="1870" spans="1:9" ht="51">
      <c r="A1870" s="269">
        <v>1620</v>
      </c>
      <c r="B1870" s="20" t="s">
        <v>1555</v>
      </c>
      <c r="C1870" s="21" t="s">
        <v>1571</v>
      </c>
      <c r="D1870" s="20" t="s">
        <v>1099</v>
      </c>
      <c r="E1870" s="118">
        <v>3</v>
      </c>
      <c r="F1870" s="206"/>
      <c r="G1870" s="293">
        <f t="shared" si="77"/>
        <v>0</v>
      </c>
      <c r="I1870" s="246"/>
    </row>
    <row r="1871" spans="1:9" ht="54">
      <c r="A1871" s="269">
        <v>1621</v>
      </c>
      <c r="B1871" s="20" t="s">
        <v>1555</v>
      </c>
      <c r="C1871" s="21" t="s">
        <v>1721</v>
      </c>
      <c r="D1871" s="20" t="s">
        <v>2</v>
      </c>
      <c r="E1871" s="118">
        <v>288</v>
      </c>
      <c r="F1871" s="206"/>
      <c r="G1871" s="293">
        <f t="shared" si="77"/>
        <v>0</v>
      </c>
      <c r="I1871" s="246"/>
    </row>
    <row r="1872" spans="1:9" ht="51">
      <c r="A1872" s="269">
        <v>1622</v>
      </c>
      <c r="B1872" s="20" t="s">
        <v>1555</v>
      </c>
      <c r="C1872" s="21" t="s">
        <v>1722</v>
      </c>
      <c r="D1872" s="20" t="s">
        <v>2</v>
      </c>
      <c r="E1872" s="118">
        <v>224</v>
      </c>
      <c r="F1872" s="206"/>
      <c r="G1872" s="293">
        <f t="shared" si="77"/>
        <v>0</v>
      </c>
      <c r="I1872" s="246"/>
    </row>
    <row r="1873" spans="1:9" ht="210" customHeight="1">
      <c r="A1873" s="269">
        <v>1623</v>
      </c>
      <c r="B1873" s="20" t="s">
        <v>1555</v>
      </c>
      <c r="C1873" s="21" t="s">
        <v>1723</v>
      </c>
      <c r="D1873" s="20" t="s">
        <v>2</v>
      </c>
      <c r="E1873" s="118">
        <v>779</v>
      </c>
      <c r="F1873" s="206"/>
      <c r="G1873" s="293">
        <f t="shared" si="77"/>
        <v>0</v>
      </c>
      <c r="I1873" s="246"/>
    </row>
    <row r="1874" spans="1:9" ht="82.5" customHeight="1">
      <c r="A1874" s="269">
        <v>1624</v>
      </c>
      <c r="B1874" s="20" t="s">
        <v>1555</v>
      </c>
      <c r="C1874" s="21" t="s">
        <v>1724</v>
      </c>
      <c r="D1874" s="20" t="s">
        <v>2</v>
      </c>
      <c r="E1874" s="118">
        <v>197</v>
      </c>
      <c r="F1874" s="206"/>
      <c r="G1874" s="293">
        <f t="shared" si="77"/>
        <v>0</v>
      </c>
      <c r="I1874" s="246"/>
    </row>
    <row r="1875" spans="1:9" ht="51">
      <c r="A1875" s="269">
        <v>1625</v>
      </c>
      <c r="B1875" s="20" t="s">
        <v>1555</v>
      </c>
      <c r="C1875" s="21" t="s">
        <v>1725</v>
      </c>
      <c r="D1875" s="20" t="s">
        <v>2</v>
      </c>
      <c r="E1875" s="118">
        <v>23</v>
      </c>
      <c r="F1875" s="206"/>
      <c r="G1875" s="293">
        <f t="shared" si="77"/>
        <v>0</v>
      </c>
      <c r="I1875" s="246"/>
    </row>
    <row r="1876" spans="1:9" ht="51">
      <c r="A1876" s="269">
        <v>1626</v>
      </c>
      <c r="B1876" s="20" t="s">
        <v>1555</v>
      </c>
      <c r="C1876" s="21" t="s">
        <v>1572</v>
      </c>
      <c r="D1876" s="20" t="s">
        <v>1100</v>
      </c>
      <c r="E1876" s="118">
        <v>1</v>
      </c>
      <c r="F1876" s="206"/>
      <c r="G1876" s="293">
        <f t="shared" si="77"/>
        <v>0</v>
      </c>
      <c r="I1876" s="246"/>
    </row>
    <row r="1877" spans="1:9" ht="15">
      <c r="A1877" s="273"/>
      <c r="B1877" s="347" t="s">
        <v>1753</v>
      </c>
      <c r="C1877" s="348"/>
      <c r="D1877" s="348"/>
      <c r="E1877" s="348"/>
      <c r="F1877" s="349"/>
      <c r="G1877" s="216">
        <f>SUM(G1878:G1884)</f>
        <v>0</v>
      </c>
      <c r="I1877" s="246"/>
    </row>
    <row r="1878" spans="1:9" ht="51">
      <c r="A1878" s="269">
        <v>1627</v>
      </c>
      <c r="B1878" s="20" t="s">
        <v>1561</v>
      </c>
      <c r="C1878" s="21" t="s">
        <v>1101</v>
      </c>
      <c r="D1878" s="20" t="s">
        <v>191</v>
      </c>
      <c r="E1878" s="118">
        <v>1</v>
      </c>
      <c r="F1878" s="206"/>
      <c r="G1878" s="293">
        <f t="shared" si="77"/>
        <v>0</v>
      </c>
      <c r="I1878" s="246"/>
    </row>
    <row r="1879" spans="1:9" ht="51">
      <c r="A1879" s="269">
        <v>1628</v>
      </c>
      <c r="B1879" s="20" t="s">
        <v>1561</v>
      </c>
      <c r="C1879" s="21" t="s">
        <v>1102</v>
      </c>
      <c r="D1879" s="20" t="s">
        <v>191</v>
      </c>
      <c r="E1879" s="118">
        <v>1</v>
      </c>
      <c r="F1879" s="206"/>
      <c r="G1879" s="293">
        <f t="shared" si="77"/>
        <v>0</v>
      </c>
      <c r="I1879" s="246"/>
    </row>
    <row r="1880" spans="1:9" ht="51">
      <c r="A1880" s="269">
        <v>1629</v>
      </c>
      <c r="B1880" s="20" t="s">
        <v>1561</v>
      </c>
      <c r="C1880" s="21" t="s">
        <v>1103</v>
      </c>
      <c r="D1880" s="20" t="s">
        <v>191</v>
      </c>
      <c r="E1880" s="118">
        <v>1</v>
      </c>
      <c r="F1880" s="206"/>
      <c r="G1880" s="293">
        <f t="shared" si="77"/>
        <v>0</v>
      </c>
      <c r="I1880" s="246"/>
    </row>
    <row r="1881" spans="1:9" ht="51">
      <c r="A1881" s="269">
        <v>1630</v>
      </c>
      <c r="B1881" s="20" t="s">
        <v>1561</v>
      </c>
      <c r="C1881" s="21" t="s">
        <v>1104</v>
      </c>
      <c r="D1881" s="20" t="s">
        <v>1</v>
      </c>
      <c r="E1881" s="118">
        <v>6</v>
      </c>
      <c r="F1881" s="206"/>
      <c r="G1881" s="293">
        <f t="shared" si="77"/>
        <v>0</v>
      </c>
      <c r="I1881" s="246"/>
    </row>
    <row r="1882" spans="1:9" ht="51">
      <c r="A1882" s="269">
        <v>1631</v>
      </c>
      <c r="B1882" s="20" t="s">
        <v>1561</v>
      </c>
      <c r="C1882" s="21" t="s">
        <v>1105</v>
      </c>
      <c r="D1882" s="20" t="s">
        <v>191</v>
      </c>
      <c r="E1882" s="118">
        <v>1</v>
      </c>
      <c r="F1882" s="206"/>
      <c r="G1882" s="293">
        <f t="shared" si="77"/>
        <v>0</v>
      </c>
      <c r="I1882" s="246"/>
    </row>
    <row r="1883" spans="1:9" ht="51">
      <c r="A1883" s="269">
        <v>1632</v>
      </c>
      <c r="B1883" s="20" t="s">
        <v>1561</v>
      </c>
      <c r="C1883" s="21" t="s">
        <v>1106</v>
      </c>
      <c r="D1883" s="20" t="s">
        <v>191</v>
      </c>
      <c r="E1883" s="118">
        <v>1</v>
      </c>
      <c r="F1883" s="206"/>
      <c r="G1883" s="293">
        <f t="shared" si="77"/>
        <v>0</v>
      </c>
      <c r="I1883" s="246"/>
    </row>
    <row r="1884" spans="1:9" ht="51">
      <c r="A1884" s="269">
        <v>1633</v>
      </c>
      <c r="B1884" s="20" t="s">
        <v>1561</v>
      </c>
      <c r="C1884" s="21" t="s">
        <v>1107</v>
      </c>
      <c r="D1884" s="20" t="s">
        <v>191</v>
      </c>
      <c r="E1884" s="118">
        <v>1</v>
      </c>
      <c r="F1884" s="206"/>
      <c r="G1884" s="293">
        <f t="shared" si="77"/>
        <v>0</v>
      </c>
      <c r="I1884" s="246"/>
    </row>
    <row r="1885" spans="1:9" ht="15">
      <c r="A1885" s="273"/>
      <c r="B1885" s="347" t="s">
        <v>1754</v>
      </c>
      <c r="C1885" s="348"/>
      <c r="D1885" s="348"/>
      <c r="E1885" s="348"/>
      <c r="F1885" s="349"/>
      <c r="G1885" s="216">
        <f>SUM(G1886:G1890)</f>
        <v>0</v>
      </c>
      <c r="I1885" s="246"/>
    </row>
    <row r="1886" spans="1:9" ht="51">
      <c r="A1886" s="269">
        <v>1634</v>
      </c>
      <c r="B1886" s="20" t="s">
        <v>1555</v>
      </c>
      <c r="C1886" s="21" t="s">
        <v>1573</v>
      </c>
      <c r="D1886" s="20" t="s">
        <v>193</v>
      </c>
      <c r="E1886" s="118">
        <v>1</v>
      </c>
      <c r="F1886" s="206"/>
      <c r="G1886" s="293">
        <f t="shared" si="77"/>
        <v>0</v>
      </c>
      <c r="I1886" s="246"/>
    </row>
    <row r="1887" spans="1:9" ht="51">
      <c r="A1887" s="269">
        <v>1635</v>
      </c>
      <c r="B1887" s="20" t="s">
        <v>1555</v>
      </c>
      <c r="C1887" s="21" t="s">
        <v>1574</v>
      </c>
      <c r="D1887" s="20" t="s">
        <v>16</v>
      </c>
      <c r="E1887" s="118">
        <v>1</v>
      </c>
      <c r="F1887" s="206"/>
      <c r="G1887" s="293">
        <f t="shared" si="77"/>
        <v>0</v>
      </c>
      <c r="I1887" s="246"/>
    </row>
    <row r="1888" spans="1:9" ht="51">
      <c r="A1888" s="269">
        <v>1636</v>
      </c>
      <c r="B1888" s="20" t="s">
        <v>1555</v>
      </c>
      <c r="C1888" s="21" t="s">
        <v>1575</v>
      </c>
      <c r="D1888" s="20" t="s">
        <v>193</v>
      </c>
      <c r="E1888" s="118">
        <v>3</v>
      </c>
      <c r="F1888" s="206"/>
      <c r="G1888" s="293">
        <f t="shared" si="77"/>
        <v>0</v>
      </c>
      <c r="I1888" s="246"/>
    </row>
    <row r="1889" spans="1:9" ht="51">
      <c r="A1889" s="269">
        <v>1637</v>
      </c>
      <c r="B1889" s="20" t="s">
        <v>1555</v>
      </c>
      <c r="C1889" s="21" t="s">
        <v>1108</v>
      </c>
      <c r="D1889" s="20" t="s">
        <v>16</v>
      </c>
      <c r="E1889" s="118">
        <v>1</v>
      </c>
      <c r="F1889" s="206"/>
      <c r="G1889" s="293">
        <f t="shared" si="77"/>
        <v>0</v>
      </c>
      <c r="I1889" s="246"/>
    </row>
    <row r="1890" spans="1:9" ht="51">
      <c r="A1890" s="269">
        <v>1638</v>
      </c>
      <c r="B1890" s="20" t="s">
        <v>1561</v>
      </c>
      <c r="C1890" s="21" t="s">
        <v>1576</v>
      </c>
      <c r="D1890" s="20" t="s">
        <v>1109</v>
      </c>
      <c r="E1890" s="118">
        <v>66</v>
      </c>
      <c r="F1890" s="206"/>
      <c r="G1890" s="293">
        <f t="shared" si="77"/>
        <v>0</v>
      </c>
      <c r="I1890" s="246"/>
    </row>
    <row r="1891" spans="1:9" ht="15">
      <c r="A1891" s="274"/>
      <c r="B1891" s="427" t="s">
        <v>1472</v>
      </c>
      <c r="C1891" s="428"/>
      <c r="D1891" s="428"/>
      <c r="E1891" s="428"/>
      <c r="F1891" s="429"/>
      <c r="G1891" s="217">
        <f>SUM(G1892+G1904+G1922+G1926+G1934+G1940+G1947)</f>
        <v>0</v>
      </c>
      <c r="I1891" s="246"/>
    </row>
    <row r="1892" spans="1:9" ht="15">
      <c r="A1892" s="273"/>
      <c r="B1892" s="347" t="s">
        <v>1755</v>
      </c>
      <c r="C1892" s="348"/>
      <c r="D1892" s="348"/>
      <c r="E1892" s="348"/>
      <c r="F1892" s="349"/>
      <c r="G1892" s="216">
        <f>SUM(G1893:G1903)</f>
        <v>0</v>
      </c>
      <c r="I1892" s="246"/>
    </row>
    <row r="1893" spans="1:9" ht="51">
      <c r="A1893" s="269">
        <v>1639</v>
      </c>
      <c r="B1893" s="20" t="s">
        <v>1555</v>
      </c>
      <c r="C1893" s="21" t="s">
        <v>1577</v>
      </c>
      <c r="D1893" s="20" t="s">
        <v>1</v>
      </c>
      <c r="E1893" s="118">
        <v>30</v>
      </c>
      <c r="F1893" s="206"/>
      <c r="G1893" s="293">
        <f aca="true" t="shared" si="78" ref="G1893:G1925">E1893*F1893</f>
        <v>0</v>
      </c>
      <c r="I1893" s="246"/>
    </row>
    <row r="1894" spans="1:9" ht="51">
      <c r="A1894" s="269">
        <v>1640</v>
      </c>
      <c r="B1894" s="20" t="s">
        <v>1555</v>
      </c>
      <c r="C1894" s="21" t="s">
        <v>1578</v>
      </c>
      <c r="D1894" s="20" t="s">
        <v>2</v>
      </c>
      <c r="E1894" s="118">
        <v>40</v>
      </c>
      <c r="F1894" s="206"/>
      <c r="G1894" s="293">
        <f t="shared" si="78"/>
        <v>0</v>
      </c>
      <c r="I1894" s="246"/>
    </row>
    <row r="1895" spans="1:9" ht="51">
      <c r="A1895" s="269">
        <v>1641</v>
      </c>
      <c r="B1895" s="20" t="s">
        <v>1561</v>
      </c>
      <c r="C1895" s="21" t="s">
        <v>1110</v>
      </c>
      <c r="D1895" s="20" t="s">
        <v>1</v>
      </c>
      <c r="E1895" s="118">
        <v>30</v>
      </c>
      <c r="F1895" s="206"/>
      <c r="G1895" s="293">
        <f t="shared" si="78"/>
        <v>0</v>
      </c>
      <c r="I1895" s="246"/>
    </row>
    <row r="1896" spans="1:9" ht="51">
      <c r="A1896" s="269">
        <v>1642</v>
      </c>
      <c r="B1896" s="20" t="s">
        <v>1555</v>
      </c>
      <c r="C1896" s="21" t="s">
        <v>1579</v>
      </c>
      <c r="D1896" s="20" t="s">
        <v>2</v>
      </c>
      <c r="E1896" s="118">
        <v>50</v>
      </c>
      <c r="F1896" s="206"/>
      <c r="G1896" s="293">
        <f t="shared" si="78"/>
        <v>0</v>
      </c>
      <c r="I1896" s="246"/>
    </row>
    <row r="1897" spans="1:9" ht="51">
      <c r="A1897" s="269">
        <v>1643</v>
      </c>
      <c r="B1897" s="20" t="s">
        <v>1555</v>
      </c>
      <c r="C1897" s="21" t="s">
        <v>1580</v>
      </c>
      <c r="D1897" s="20" t="s">
        <v>2</v>
      </c>
      <c r="E1897" s="118">
        <v>20</v>
      </c>
      <c r="F1897" s="206"/>
      <c r="G1897" s="293">
        <f t="shared" si="78"/>
        <v>0</v>
      </c>
      <c r="I1897" s="246"/>
    </row>
    <row r="1898" spans="1:9" ht="51">
      <c r="A1898" s="269">
        <v>1644</v>
      </c>
      <c r="B1898" s="20" t="s">
        <v>1561</v>
      </c>
      <c r="C1898" s="21" t="s">
        <v>1581</v>
      </c>
      <c r="D1898" s="20" t="s">
        <v>2</v>
      </c>
      <c r="E1898" s="118">
        <v>70</v>
      </c>
      <c r="F1898" s="206"/>
      <c r="G1898" s="293">
        <f t="shared" si="78"/>
        <v>0</v>
      </c>
      <c r="I1898" s="246"/>
    </row>
    <row r="1899" spans="1:9" ht="51">
      <c r="A1899" s="269">
        <v>1645</v>
      </c>
      <c r="B1899" s="20" t="s">
        <v>1561</v>
      </c>
      <c r="C1899" s="21" t="s">
        <v>1582</v>
      </c>
      <c r="D1899" s="20" t="s">
        <v>2</v>
      </c>
      <c r="E1899" s="118">
        <v>70</v>
      </c>
      <c r="F1899" s="206"/>
      <c r="G1899" s="293">
        <f t="shared" si="78"/>
        <v>0</v>
      </c>
      <c r="I1899" s="246"/>
    </row>
    <row r="1900" spans="1:9" ht="51">
      <c r="A1900" s="269">
        <v>1646</v>
      </c>
      <c r="B1900" s="20" t="s">
        <v>1561</v>
      </c>
      <c r="C1900" s="21" t="s">
        <v>1111</v>
      </c>
      <c r="D1900" s="20" t="s">
        <v>1</v>
      </c>
      <c r="E1900" s="118">
        <v>20</v>
      </c>
      <c r="F1900" s="206"/>
      <c r="G1900" s="293">
        <f t="shared" si="78"/>
        <v>0</v>
      </c>
      <c r="I1900" s="246"/>
    </row>
    <row r="1901" spans="1:9" ht="51">
      <c r="A1901" s="269">
        <v>1647</v>
      </c>
      <c r="B1901" s="20" t="s">
        <v>1561</v>
      </c>
      <c r="C1901" s="21" t="s">
        <v>1112</v>
      </c>
      <c r="D1901" s="20" t="s">
        <v>1</v>
      </c>
      <c r="E1901" s="118">
        <v>20</v>
      </c>
      <c r="F1901" s="206"/>
      <c r="G1901" s="293">
        <f t="shared" si="78"/>
        <v>0</v>
      </c>
      <c r="I1901" s="246"/>
    </row>
    <row r="1902" spans="1:9" ht="51">
      <c r="A1902" s="269">
        <v>1648</v>
      </c>
      <c r="B1902" s="20" t="s">
        <v>1561</v>
      </c>
      <c r="C1902" s="21" t="s">
        <v>1113</v>
      </c>
      <c r="D1902" s="20" t="s">
        <v>1</v>
      </c>
      <c r="E1902" s="118">
        <v>15</v>
      </c>
      <c r="F1902" s="206"/>
      <c r="G1902" s="293">
        <f t="shared" si="78"/>
        <v>0</v>
      </c>
      <c r="I1902" s="246"/>
    </row>
    <row r="1903" spans="1:9" ht="111">
      <c r="A1903" s="269">
        <v>1649</v>
      </c>
      <c r="B1903" s="20" t="s">
        <v>1555</v>
      </c>
      <c r="C1903" s="21" t="s">
        <v>1726</v>
      </c>
      <c r="D1903" s="20" t="s">
        <v>2</v>
      </c>
      <c r="E1903" s="118">
        <v>605</v>
      </c>
      <c r="F1903" s="206"/>
      <c r="G1903" s="293">
        <f t="shared" si="78"/>
        <v>0</v>
      </c>
      <c r="I1903" s="246"/>
    </row>
    <row r="1904" spans="1:9" ht="15">
      <c r="A1904" s="424" t="s">
        <v>1756</v>
      </c>
      <c r="B1904" s="425"/>
      <c r="C1904" s="425"/>
      <c r="D1904" s="425"/>
      <c r="E1904" s="425"/>
      <c r="F1904" s="426"/>
      <c r="G1904" s="216">
        <f>SUM(G1905:G1921)</f>
        <v>0</v>
      </c>
      <c r="I1904" s="246"/>
    </row>
    <row r="1905" spans="1:9" ht="51">
      <c r="A1905" s="269">
        <v>1650</v>
      </c>
      <c r="B1905" s="20" t="s">
        <v>1555</v>
      </c>
      <c r="C1905" s="21" t="s">
        <v>1583</v>
      </c>
      <c r="D1905" s="20" t="s">
        <v>1</v>
      </c>
      <c r="E1905" s="118">
        <v>2</v>
      </c>
      <c r="F1905" s="206"/>
      <c r="G1905" s="293">
        <f t="shared" si="78"/>
        <v>0</v>
      </c>
      <c r="I1905" s="246"/>
    </row>
    <row r="1906" spans="1:9" ht="51">
      <c r="A1906" s="269">
        <v>1651</v>
      </c>
      <c r="B1906" s="20" t="s">
        <v>1561</v>
      </c>
      <c r="C1906" s="21" t="s">
        <v>1114</v>
      </c>
      <c r="D1906" s="20" t="s">
        <v>193</v>
      </c>
      <c r="E1906" s="118">
        <v>15</v>
      </c>
      <c r="F1906" s="206"/>
      <c r="G1906" s="293">
        <f t="shared" si="78"/>
        <v>0</v>
      </c>
      <c r="I1906" s="246"/>
    </row>
    <row r="1907" spans="1:9" ht="51">
      <c r="A1907" s="269">
        <v>1652</v>
      </c>
      <c r="B1907" s="20" t="s">
        <v>1561</v>
      </c>
      <c r="C1907" s="21" t="s">
        <v>1115</v>
      </c>
      <c r="D1907" s="20" t="s">
        <v>193</v>
      </c>
      <c r="E1907" s="118">
        <v>1</v>
      </c>
      <c r="F1907" s="206"/>
      <c r="G1907" s="293">
        <f t="shared" si="78"/>
        <v>0</v>
      </c>
      <c r="I1907" s="246"/>
    </row>
    <row r="1908" spans="1:9" ht="51">
      <c r="A1908" s="269">
        <v>1653</v>
      </c>
      <c r="B1908" s="20" t="s">
        <v>1561</v>
      </c>
      <c r="C1908" s="21" t="s">
        <v>1116</v>
      </c>
      <c r="D1908" s="20" t="s">
        <v>193</v>
      </c>
      <c r="E1908" s="118">
        <v>1</v>
      </c>
      <c r="F1908" s="206"/>
      <c r="G1908" s="293">
        <f t="shared" si="78"/>
        <v>0</v>
      </c>
      <c r="I1908" s="246"/>
    </row>
    <row r="1909" spans="1:9" ht="51">
      <c r="A1909" s="269">
        <v>1654</v>
      </c>
      <c r="B1909" s="20" t="s">
        <v>1561</v>
      </c>
      <c r="C1909" s="21" t="s">
        <v>1117</v>
      </c>
      <c r="D1909" s="20" t="s">
        <v>193</v>
      </c>
      <c r="E1909" s="118">
        <v>2</v>
      </c>
      <c r="F1909" s="206"/>
      <c r="G1909" s="293">
        <f t="shared" si="78"/>
        <v>0</v>
      </c>
      <c r="I1909" s="246"/>
    </row>
    <row r="1910" spans="1:9" ht="51">
      <c r="A1910" s="269">
        <v>1655</v>
      </c>
      <c r="B1910" s="20" t="s">
        <v>1561</v>
      </c>
      <c r="C1910" s="21" t="s">
        <v>1118</v>
      </c>
      <c r="D1910" s="20" t="s">
        <v>193</v>
      </c>
      <c r="E1910" s="118">
        <v>1</v>
      </c>
      <c r="F1910" s="206"/>
      <c r="G1910" s="293">
        <f t="shared" si="78"/>
        <v>0</v>
      </c>
      <c r="I1910" s="246"/>
    </row>
    <row r="1911" spans="1:9" ht="51">
      <c r="A1911" s="269">
        <v>1656</v>
      </c>
      <c r="B1911" s="20" t="s">
        <v>1561</v>
      </c>
      <c r="C1911" s="21" t="s">
        <v>1119</v>
      </c>
      <c r="D1911" s="20" t="s">
        <v>193</v>
      </c>
      <c r="E1911" s="118">
        <v>2</v>
      </c>
      <c r="F1911" s="206"/>
      <c r="G1911" s="293">
        <f t="shared" si="78"/>
        <v>0</v>
      </c>
      <c r="I1911" s="246"/>
    </row>
    <row r="1912" spans="1:9" ht="51">
      <c r="A1912" s="269">
        <v>1657</v>
      </c>
      <c r="B1912" s="20" t="s">
        <v>1561</v>
      </c>
      <c r="C1912" s="21" t="s">
        <v>1120</v>
      </c>
      <c r="D1912" s="20" t="s">
        <v>193</v>
      </c>
      <c r="E1912" s="118">
        <v>5</v>
      </c>
      <c r="F1912" s="206"/>
      <c r="G1912" s="293">
        <f t="shared" si="78"/>
        <v>0</v>
      </c>
      <c r="I1912" s="246"/>
    </row>
    <row r="1913" spans="1:9" ht="51">
      <c r="A1913" s="269">
        <v>1658</v>
      </c>
      <c r="B1913" s="20" t="s">
        <v>1561</v>
      </c>
      <c r="C1913" s="21" t="s">
        <v>1121</v>
      </c>
      <c r="D1913" s="20" t="s">
        <v>193</v>
      </c>
      <c r="E1913" s="118">
        <v>1</v>
      </c>
      <c r="F1913" s="206"/>
      <c r="G1913" s="293">
        <f t="shared" si="78"/>
        <v>0</v>
      </c>
      <c r="I1913" s="246"/>
    </row>
    <row r="1914" spans="1:9" ht="51">
      <c r="A1914" s="269">
        <v>1659</v>
      </c>
      <c r="B1914" s="20" t="s">
        <v>1555</v>
      </c>
      <c r="C1914" s="21" t="s">
        <v>1584</v>
      </c>
      <c r="D1914" s="20" t="s">
        <v>1</v>
      </c>
      <c r="E1914" s="118">
        <v>3</v>
      </c>
      <c r="F1914" s="206"/>
      <c r="G1914" s="293">
        <f t="shared" si="78"/>
        <v>0</v>
      </c>
      <c r="I1914" s="246"/>
    </row>
    <row r="1915" spans="1:9" ht="51">
      <c r="A1915" s="269">
        <v>1660</v>
      </c>
      <c r="B1915" s="20" t="s">
        <v>1561</v>
      </c>
      <c r="C1915" s="21" t="s">
        <v>1585</v>
      </c>
      <c r="D1915" s="20" t="s">
        <v>1</v>
      </c>
      <c r="E1915" s="118">
        <v>5</v>
      </c>
      <c r="F1915" s="206"/>
      <c r="G1915" s="293">
        <f t="shared" si="78"/>
        <v>0</v>
      </c>
      <c r="I1915" s="246"/>
    </row>
    <row r="1916" spans="1:9" ht="51">
      <c r="A1916" s="269">
        <v>1661</v>
      </c>
      <c r="B1916" s="20" t="s">
        <v>1561</v>
      </c>
      <c r="C1916" s="21" t="s">
        <v>1586</v>
      </c>
      <c r="D1916" s="20" t="s">
        <v>1</v>
      </c>
      <c r="E1916" s="118">
        <v>4</v>
      </c>
      <c r="F1916" s="206"/>
      <c r="G1916" s="293">
        <f t="shared" si="78"/>
        <v>0</v>
      </c>
      <c r="I1916" s="246"/>
    </row>
    <row r="1917" spans="1:9" ht="51">
      <c r="A1917" s="269">
        <v>1662</v>
      </c>
      <c r="B1917" s="20" t="s">
        <v>1561</v>
      </c>
      <c r="C1917" s="21" t="s">
        <v>1122</v>
      </c>
      <c r="D1917" s="20" t="s">
        <v>1</v>
      </c>
      <c r="E1917" s="118">
        <v>2</v>
      </c>
      <c r="F1917" s="206"/>
      <c r="G1917" s="293">
        <f t="shared" si="78"/>
        <v>0</v>
      </c>
      <c r="I1917" s="246"/>
    </row>
    <row r="1918" spans="1:9" ht="51">
      <c r="A1918" s="269">
        <v>1663</v>
      </c>
      <c r="B1918" s="20" t="s">
        <v>1561</v>
      </c>
      <c r="C1918" s="21" t="s">
        <v>1123</v>
      </c>
      <c r="D1918" s="20" t="s">
        <v>1</v>
      </c>
      <c r="E1918" s="118">
        <v>2</v>
      </c>
      <c r="F1918" s="206"/>
      <c r="G1918" s="293">
        <f t="shared" si="78"/>
        <v>0</v>
      </c>
      <c r="I1918" s="246"/>
    </row>
    <row r="1919" spans="1:9" ht="51">
      <c r="A1919" s="269">
        <v>1664</v>
      </c>
      <c r="B1919" s="20" t="s">
        <v>1561</v>
      </c>
      <c r="C1919" s="21" t="s">
        <v>1124</v>
      </c>
      <c r="D1919" s="20" t="s">
        <v>1</v>
      </c>
      <c r="E1919" s="118">
        <v>5</v>
      </c>
      <c r="F1919" s="206"/>
      <c r="G1919" s="293">
        <f t="shared" si="78"/>
        <v>0</v>
      </c>
      <c r="I1919" s="246"/>
    </row>
    <row r="1920" spans="1:9" ht="51">
      <c r="A1920" s="269">
        <v>1665</v>
      </c>
      <c r="B1920" s="27" t="s">
        <v>1561</v>
      </c>
      <c r="C1920" s="28" t="s">
        <v>1125</v>
      </c>
      <c r="D1920" s="27" t="s">
        <v>1</v>
      </c>
      <c r="E1920" s="119">
        <v>2</v>
      </c>
      <c r="F1920" s="207"/>
      <c r="G1920" s="293">
        <f t="shared" si="78"/>
        <v>0</v>
      </c>
      <c r="I1920" s="246"/>
    </row>
    <row r="1921" spans="1:9" ht="51">
      <c r="A1921" s="269">
        <v>1666</v>
      </c>
      <c r="B1921" s="27" t="s">
        <v>1561</v>
      </c>
      <c r="C1921" s="28" t="s">
        <v>1587</v>
      </c>
      <c r="D1921" s="27" t="s">
        <v>193</v>
      </c>
      <c r="E1921" s="119">
        <v>1</v>
      </c>
      <c r="F1921" s="207"/>
      <c r="G1921" s="293">
        <f t="shared" si="78"/>
        <v>0</v>
      </c>
      <c r="I1921" s="246"/>
    </row>
    <row r="1922" spans="1:9" ht="15">
      <c r="A1922" s="335" t="s">
        <v>1757</v>
      </c>
      <c r="B1922" s="336"/>
      <c r="C1922" s="336"/>
      <c r="D1922" s="336"/>
      <c r="E1922" s="336"/>
      <c r="F1922" s="337"/>
      <c r="G1922" s="215">
        <f>SUM(G1923:G1925)</f>
        <v>0</v>
      </c>
      <c r="I1922" s="246"/>
    </row>
    <row r="1923" spans="1:9" ht="51">
      <c r="A1923" s="269">
        <v>1667</v>
      </c>
      <c r="B1923" s="20" t="s">
        <v>1561</v>
      </c>
      <c r="C1923" s="21" t="s">
        <v>1588</v>
      </c>
      <c r="D1923" s="20" t="s">
        <v>1126</v>
      </c>
      <c r="E1923" s="118">
        <v>2</v>
      </c>
      <c r="F1923" s="206"/>
      <c r="G1923" s="293">
        <f t="shared" si="78"/>
        <v>0</v>
      </c>
      <c r="I1923" s="246"/>
    </row>
    <row r="1924" spans="1:9" ht="76.5">
      <c r="A1924" s="269">
        <v>1668</v>
      </c>
      <c r="B1924" s="20" t="s">
        <v>1555</v>
      </c>
      <c r="C1924" s="21" t="s">
        <v>1589</v>
      </c>
      <c r="D1924" s="20" t="s">
        <v>193</v>
      </c>
      <c r="E1924" s="118">
        <v>9</v>
      </c>
      <c r="F1924" s="206"/>
      <c r="G1924" s="293">
        <f t="shared" si="78"/>
        <v>0</v>
      </c>
      <c r="I1924" s="246"/>
    </row>
    <row r="1925" spans="1:9" ht="51">
      <c r="A1925" s="269">
        <v>1669</v>
      </c>
      <c r="B1925" s="20" t="s">
        <v>1555</v>
      </c>
      <c r="C1925" s="21" t="s">
        <v>1590</v>
      </c>
      <c r="D1925" s="20" t="s">
        <v>1126</v>
      </c>
      <c r="E1925" s="118">
        <v>6</v>
      </c>
      <c r="F1925" s="206"/>
      <c r="G1925" s="293">
        <f t="shared" si="78"/>
        <v>0</v>
      </c>
      <c r="I1925" s="246"/>
    </row>
    <row r="1926" spans="1:9" ht="15">
      <c r="A1926" s="335" t="s">
        <v>1758</v>
      </c>
      <c r="B1926" s="336"/>
      <c r="C1926" s="336"/>
      <c r="D1926" s="336"/>
      <c r="E1926" s="336"/>
      <c r="F1926" s="337"/>
      <c r="G1926" s="215">
        <f>SUM(G1927:G1933)</f>
        <v>0</v>
      </c>
      <c r="I1926" s="246"/>
    </row>
    <row r="1927" spans="1:9" ht="51">
      <c r="A1927" s="269">
        <v>1670</v>
      </c>
      <c r="B1927" s="20" t="s">
        <v>1555</v>
      </c>
      <c r="C1927" s="21" t="s">
        <v>1591</v>
      </c>
      <c r="D1927" s="20" t="s">
        <v>1</v>
      </c>
      <c r="E1927" s="118">
        <v>1</v>
      </c>
      <c r="F1927" s="206"/>
      <c r="G1927" s="293">
        <f aca="true" t="shared" si="79" ref="G1927:G1939">E1927*F1927</f>
        <v>0</v>
      </c>
      <c r="I1927" s="246"/>
    </row>
    <row r="1928" spans="1:9" ht="51">
      <c r="A1928" s="269">
        <v>1671</v>
      </c>
      <c r="B1928" s="27" t="s">
        <v>1561</v>
      </c>
      <c r="C1928" s="28" t="s">
        <v>1127</v>
      </c>
      <c r="D1928" s="27" t="s">
        <v>1</v>
      </c>
      <c r="E1928" s="119">
        <v>1</v>
      </c>
      <c r="F1928" s="207"/>
      <c r="G1928" s="293">
        <f t="shared" si="79"/>
        <v>0</v>
      </c>
      <c r="I1928" s="246"/>
    </row>
    <row r="1929" spans="1:9" ht="51">
      <c r="A1929" s="269">
        <v>1672</v>
      </c>
      <c r="B1929" s="27" t="s">
        <v>1561</v>
      </c>
      <c r="C1929" s="28" t="s">
        <v>1128</v>
      </c>
      <c r="D1929" s="27" t="s">
        <v>1</v>
      </c>
      <c r="E1929" s="119">
        <v>1</v>
      </c>
      <c r="F1929" s="207"/>
      <c r="G1929" s="293">
        <f t="shared" si="79"/>
        <v>0</v>
      </c>
      <c r="I1929" s="246"/>
    </row>
    <row r="1930" spans="1:9" ht="51">
      <c r="A1930" s="269">
        <v>1673</v>
      </c>
      <c r="B1930" s="27" t="s">
        <v>1561</v>
      </c>
      <c r="C1930" s="28" t="s">
        <v>1129</v>
      </c>
      <c r="D1930" s="27" t="s">
        <v>1</v>
      </c>
      <c r="E1930" s="119">
        <v>6</v>
      </c>
      <c r="F1930" s="207"/>
      <c r="G1930" s="293">
        <f t="shared" si="79"/>
        <v>0</v>
      </c>
      <c r="I1930" s="246"/>
    </row>
    <row r="1931" spans="1:9" ht="51">
      <c r="A1931" s="269">
        <v>1674</v>
      </c>
      <c r="B1931" s="27" t="s">
        <v>1561</v>
      </c>
      <c r="C1931" s="28" t="s">
        <v>1130</v>
      </c>
      <c r="D1931" s="27" t="s">
        <v>1</v>
      </c>
      <c r="E1931" s="119">
        <v>4</v>
      </c>
      <c r="F1931" s="207"/>
      <c r="G1931" s="293">
        <f t="shared" si="79"/>
        <v>0</v>
      </c>
      <c r="I1931" s="246"/>
    </row>
    <row r="1932" spans="1:9" ht="51">
      <c r="A1932" s="269">
        <v>1675</v>
      </c>
      <c r="B1932" s="27" t="s">
        <v>1561</v>
      </c>
      <c r="C1932" s="28" t="s">
        <v>1131</v>
      </c>
      <c r="D1932" s="27" t="s">
        <v>1</v>
      </c>
      <c r="E1932" s="119">
        <v>1</v>
      </c>
      <c r="F1932" s="207"/>
      <c r="G1932" s="293">
        <f t="shared" si="79"/>
        <v>0</v>
      </c>
      <c r="I1932" s="246"/>
    </row>
    <row r="1933" spans="1:9" ht="51">
      <c r="A1933" s="269">
        <v>1676</v>
      </c>
      <c r="B1933" s="27" t="s">
        <v>1561</v>
      </c>
      <c r="C1933" s="28" t="s">
        <v>1132</v>
      </c>
      <c r="D1933" s="27" t="s">
        <v>1</v>
      </c>
      <c r="E1933" s="119">
        <v>2</v>
      </c>
      <c r="F1933" s="207"/>
      <c r="G1933" s="293">
        <f t="shared" si="79"/>
        <v>0</v>
      </c>
      <c r="I1933" s="246"/>
    </row>
    <row r="1934" spans="1:9" ht="15">
      <c r="A1934" s="335" t="s">
        <v>1759</v>
      </c>
      <c r="B1934" s="336"/>
      <c r="C1934" s="336"/>
      <c r="D1934" s="336"/>
      <c r="E1934" s="336"/>
      <c r="F1934" s="337"/>
      <c r="G1934" s="215">
        <f>SUM(G1935:G1939)</f>
        <v>0</v>
      </c>
      <c r="I1934" s="246"/>
    </row>
    <row r="1935" spans="1:9" ht="51">
      <c r="A1935" s="269">
        <v>1677</v>
      </c>
      <c r="B1935" s="20" t="s">
        <v>1561</v>
      </c>
      <c r="C1935" s="21" t="s">
        <v>1592</v>
      </c>
      <c r="D1935" s="20" t="s">
        <v>2</v>
      </c>
      <c r="E1935" s="118">
        <v>35</v>
      </c>
      <c r="F1935" s="206"/>
      <c r="G1935" s="293">
        <f t="shared" si="79"/>
        <v>0</v>
      </c>
      <c r="I1935" s="246"/>
    </row>
    <row r="1936" spans="1:9" ht="51">
      <c r="A1936" s="269">
        <v>1678</v>
      </c>
      <c r="B1936" s="20" t="s">
        <v>1561</v>
      </c>
      <c r="C1936" s="21" t="s">
        <v>1593</v>
      </c>
      <c r="D1936" s="20" t="s">
        <v>2</v>
      </c>
      <c r="E1936" s="118">
        <v>35</v>
      </c>
      <c r="F1936" s="206"/>
      <c r="G1936" s="293">
        <f t="shared" si="79"/>
        <v>0</v>
      </c>
      <c r="I1936" s="246"/>
    </row>
    <row r="1937" spans="1:9" ht="51">
      <c r="A1937" s="269">
        <v>1679</v>
      </c>
      <c r="B1937" s="20" t="s">
        <v>1561</v>
      </c>
      <c r="C1937" s="21" t="s">
        <v>1133</v>
      </c>
      <c r="D1937" s="20" t="s">
        <v>1099</v>
      </c>
      <c r="E1937" s="118">
        <v>5</v>
      </c>
      <c r="F1937" s="206"/>
      <c r="G1937" s="293">
        <f t="shared" si="79"/>
        <v>0</v>
      </c>
      <c r="I1937" s="246"/>
    </row>
    <row r="1938" spans="1:9" ht="51">
      <c r="A1938" s="269">
        <v>1680</v>
      </c>
      <c r="B1938" s="20" t="s">
        <v>1561</v>
      </c>
      <c r="C1938" s="21" t="s">
        <v>1594</v>
      </c>
      <c r="D1938" s="20" t="s">
        <v>1</v>
      </c>
      <c r="E1938" s="118">
        <v>5</v>
      </c>
      <c r="F1938" s="206"/>
      <c r="G1938" s="293">
        <f t="shared" si="79"/>
        <v>0</v>
      </c>
      <c r="I1938" s="246"/>
    </row>
    <row r="1939" spans="1:9" ht="51">
      <c r="A1939" s="269">
        <v>1681</v>
      </c>
      <c r="B1939" s="20" t="s">
        <v>1555</v>
      </c>
      <c r="C1939" s="21" t="s">
        <v>1595</v>
      </c>
      <c r="D1939" s="20" t="s">
        <v>193</v>
      </c>
      <c r="E1939" s="118">
        <v>1</v>
      </c>
      <c r="F1939" s="206"/>
      <c r="G1939" s="293">
        <f t="shared" si="79"/>
        <v>0</v>
      </c>
      <c r="I1939" s="246"/>
    </row>
    <row r="1940" spans="1:9" ht="15">
      <c r="A1940" s="335" t="s">
        <v>1760</v>
      </c>
      <c r="B1940" s="336"/>
      <c r="C1940" s="336"/>
      <c r="D1940" s="336"/>
      <c r="E1940" s="336"/>
      <c r="F1940" s="337"/>
      <c r="G1940" s="215">
        <f>SUM(G1941:G1946)</f>
        <v>0</v>
      </c>
      <c r="I1940" s="246"/>
    </row>
    <row r="1941" spans="1:9" ht="51">
      <c r="A1941" s="269">
        <v>1682</v>
      </c>
      <c r="B1941" s="20" t="s">
        <v>1561</v>
      </c>
      <c r="C1941" s="21" t="s">
        <v>1596</v>
      </c>
      <c r="D1941" s="20" t="s">
        <v>2</v>
      </c>
      <c r="E1941" s="118">
        <v>20</v>
      </c>
      <c r="F1941" s="206"/>
      <c r="G1941" s="293">
        <f aca="true" t="shared" si="80" ref="G1941:G1946">E1941*F1941</f>
        <v>0</v>
      </c>
      <c r="I1941" s="246"/>
    </row>
    <row r="1942" spans="1:9" ht="51">
      <c r="A1942" s="269">
        <v>1683</v>
      </c>
      <c r="B1942" s="20" t="s">
        <v>1561</v>
      </c>
      <c r="C1942" s="21" t="s">
        <v>1597</v>
      </c>
      <c r="D1942" s="20" t="s">
        <v>2</v>
      </c>
      <c r="E1942" s="118">
        <v>80</v>
      </c>
      <c r="F1942" s="206"/>
      <c r="G1942" s="293">
        <f t="shared" si="80"/>
        <v>0</v>
      </c>
      <c r="I1942" s="246"/>
    </row>
    <row r="1943" spans="1:9" ht="51">
      <c r="A1943" s="269">
        <v>1684</v>
      </c>
      <c r="B1943" s="20" t="s">
        <v>1561</v>
      </c>
      <c r="C1943" s="21" t="s">
        <v>1037</v>
      </c>
      <c r="D1943" s="20" t="s">
        <v>1</v>
      </c>
      <c r="E1943" s="118">
        <v>4</v>
      </c>
      <c r="F1943" s="206"/>
      <c r="G1943" s="293">
        <f t="shared" si="80"/>
        <v>0</v>
      </c>
      <c r="I1943" s="246"/>
    </row>
    <row r="1944" spans="1:9" ht="51">
      <c r="A1944" s="269">
        <v>1685</v>
      </c>
      <c r="B1944" s="20" t="s">
        <v>1561</v>
      </c>
      <c r="C1944" s="21" t="s">
        <v>1134</v>
      </c>
      <c r="D1944" s="20" t="s">
        <v>2</v>
      </c>
      <c r="E1944" s="118">
        <v>60</v>
      </c>
      <c r="F1944" s="206"/>
      <c r="G1944" s="293">
        <f t="shared" si="80"/>
        <v>0</v>
      </c>
      <c r="I1944" s="246"/>
    </row>
    <row r="1945" spans="1:9" ht="51">
      <c r="A1945" s="269">
        <v>1686</v>
      </c>
      <c r="B1945" s="20" t="s">
        <v>1561</v>
      </c>
      <c r="C1945" s="21" t="s">
        <v>1598</v>
      </c>
      <c r="D1945" s="20" t="s">
        <v>1</v>
      </c>
      <c r="E1945" s="118">
        <v>1</v>
      </c>
      <c r="F1945" s="206"/>
      <c r="G1945" s="293">
        <f t="shared" si="80"/>
        <v>0</v>
      </c>
      <c r="I1945" s="246"/>
    </row>
    <row r="1946" spans="1:9" ht="51">
      <c r="A1946" s="269">
        <v>1687</v>
      </c>
      <c r="B1946" s="20" t="s">
        <v>1555</v>
      </c>
      <c r="C1946" s="21" t="s">
        <v>1599</v>
      </c>
      <c r="D1946" s="20" t="s">
        <v>193</v>
      </c>
      <c r="E1946" s="118">
        <v>1</v>
      </c>
      <c r="F1946" s="206"/>
      <c r="G1946" s="293">
        <f t="shared" si="80"/>
        <v>0</v>
      </c>
      <c r="I1946" s="246"/>
    </row>
    <row r="1947" spans="1:9" ht="15">
      <c r="A1947" s="335" t="s">
        <v>1761</v>
      </c>
      <c r="B1947" s="336"/>
      <c r="C1947" s="336"/>
      <c r="D1947" s="336"/>
      <c r="E1947" s="336"/>
      <c r="F1947" s="337"/>
      <c r="G1947" s="215">
        <f>SUM(G1948:G1951)</f>
        <v>0</v>
      </c>
      <c r="I1947" s="246"/>
    </row>
    <row r="1948" spans="1:9" ht="51">
      <c r="A1948" s="269">
        <v>1688</v>
      </c>
      <c r="B1948" s="27" t="s">
        <v>1561</v>
      </c>
      <c r="C1948" s="28" t="s">
        <v>1135</v>
      </c>
      <c r="D1948" s="27" t="s">
        <v>1</v>
      </c>
      <c r="E1948" s="119">
        <v>1</v>
      </c>
      <c r="F1948" s="207"/>
      <c r="G1948" s="293">
        <f>E1948*F1948</f>
        <v>0</v>
      </c>
      <c r="I1948" s="246"/>
    </row>
    <row r="1949" spans="1:9" ht="51">
      <c r="A1949" s="269">
        <v>1689</v>
      </c>
      <c r="B1949" s="27" t="s">
        <v>1561</v>
      </c>
      <c r="C1949" s="28" t="s">
        <v>1136</v>
      </c>
      <c r="D1949" s="27" t="s">
        <v>1</v>
      </c>
      <c r="E1949" s="119">
        <v>1</v>
      </c>
      <c r="F1949" s="207"/>
      <c r="G1949" s="293">
        <f>E1949*F1949</f>
        <v>0</v>
      </c>
      <c r="I1949" s="246"/>
    </row>
    <row r="1950" spans="1:9" ht="51">
      <c r="A1950" s="269">
        <v>1690</v>
      </c>
      <c r="B1950" s="27" t="s">
        <v>1561</v>
      </c>
      <c r="C1950" s="28" t="s">
        <v>1600</v>
      </c>
      <c r="D1950" s="27" t="s">
        <v>1</v>
      </c>
      <c r="E1950" s="119">
        <v>1</v>
      </c>
      <c r="F1950" s="207"/>
      <c r="G1950" s="293">
        <f>E1950*F1950</f>
        <v>0</v>
      </c>
      <c r="I1950" s="246"/>
    </row>
    <row r="1951" spans="1:9" ht="51">
      <c r="A1951" s="269">
        <v>1691</v>
      </c>
      <c r="B1951" s="29" t="s">
        <v>1555</v>
      </c>
      <c r="C1951" s="30" t="s">
        <v>1601</v>
      </c>
      <c r="D1951" s="29" t="s">
        <v>2</v>
      </c>
      <c r="E1951" s="120">
        <v>15</v>
      </c>
      <c r="F1951" s="208"/>
      <c r="G1951" s="293">
        <f>E1951*F1951</f>
        <v>0</v>
      </c>
      <c r="I1951" s="246"/>
    </row>
    <row r="1952" spans="1:9" ht="15" customHeight="1">
      <c r="A1952" s="332" t="s">
        <v>3</v>
      </c>
      <c r="B1952" s="333"/>
      <c r="C1952" s="333"/>
      <c r="D1952" s="333"/>
      <c r="E1952" s="333"/>
      <c r="F1952" s="334"/>
      <c r="G1952" s="234">
        <f>G1844+G1891+G1789+G1669</f>
        <v>0</v>
      </c>
      <c r="I1952" s="246"/>
    </row>
    <row r="1953" spans="1:9" ht="15.75" customHeight="1" thickBot="1">
      <c r="A1953" s="323" t="s">
        <v>1473</v>
      </c>
      <c r="B1953" s="324"/>
      <c r="C1953" s="324"/>
      <c r="D1953" s="324"/>
      <c r="E1953" s="324"/>
      <c r="F1953" s="325"/>
      <c r="G1953" s="235">
        <f>G1668</f>
        <v>0</v>
      </c>
      <c r="I1953" s="246"/>
    </row>
    <row r="1954" spans="1:9" ht="15.75" thickBot="1">
      <c r="A1954" s="326" t="s">
        <v>1468</v>
      </c>
      <c r="B1954" s="327"/>
      <c r="C1954" s="327"/>
      <c r="D1954" s="327"/>
      <c r="E1954" s="327"/>
      <c r="F1954" s="328"/>
      <c r="G1954" s="220">
        <f>G1955+G1961+G1968+G1975+G1982+G1989</f>
        <v>0</v>
      </c>
      <c r="I1954" s="246"/>
    </row>
    <row r="1955" spans="1:9" ht="15" customHeight="1">
      <c r="A1955" s="329" t="s">
        <v>1138</v>
      </c>
      <c r="B1955" s="330"/>
      <c r="C1955" s="330"/>
      <c r="D1955" s="330"/>
      <c r="E1955" s="330"/>
      <c r="F1955" s="331"/>
      <c r="G1955" s="78">
        <f>SUM(G1956:G1960)</f>
        <v>0</v>
      </c>
      <c r="I1955" s="246"/>
    </row>
    <row r="1956" spans="1:9" ht="15">
      <c r="A1956" s="269">
        <v>1692</v>
      </c>
      <c r="B1956" s="15" t="s">
        <v>1184</v>
      </c>
      <c r="C1956" s="64" t="s">
        <v>1141</v>
      </c>
      <c r="D1956" s="61" t="s">
        <v>16</v>
      </c>
      <c r="E1956" s="107">
        <v>2</v>
      </c>
      <c r="F1956" s="192"/>
      <c r="G1956" s="293">
        <f>E1956*F1956</f>
        <v>0</v>
      </c>
      <c r="I1956" s="246"/>
    </row>
    <row r="1957" spans="1:9" ht="15">
      <c r="A1957" s="269">
        <v>1693</v>
      </c>
      <c r="B1957" s="15" t="s">
        <v>1140</v>
      </c>
      <c r="C1957" s="64" t="s">
        <v>1142</v>
      </c>
      <c r="D1957" s="61" t="s">
        <v>16</v>
      </c>
      <c r="E1957" s="121">
        <v>2</v>
      </c>
      <c r="F1957" s="192"/>
      <c r="G1957" s="293">
        <f>E1957*F1957</f>
        <v>0</v>
      </c>
      <c r="I1957" s="246"/>
    </row>
    <row r="1958" spans="1:9" ht="15">
      <c r="A1958" s="269">
        <v>1694</v>
      </c>
      <c r="B1958" s="15" t="s">
        <v>1140</v>
      </c>
      <c r="C1958" s="64" t="s">
        <v>1143</v>
      </c>
      <c r="D1958" s="61" t="s">
        <v>16</v>
      </c>
      <c r="E1958" s="107">
        <v>2</v>
      </c>
      <c r="F1958" s="192"/>
      <c r="G1958" s="293">
        <f>E1958*F1958</f>
        <v>0</v>
      </c>
      <c r="I1958" s="246"/>
    </row>
    <row r="1959" spans="1:9" ht="15">
      <c r="A1959" s="269">
        <v>1695</v>
      </c>
      <c r="B1959" s="15" t="s">
        <v>1140</v>
      </c>
      <c r="C1959" s="79" t="s">
        <v>1144</v>
      </c>
      <c r="D1959" s="61" t="s">
        <v>16</v>
      </c>
      <c r="E1959" s="107">
        <v>63</v>
      </c>
      <c r="F1959" s="192"/>
      <c r="G1959" s="293">
        <f>E1959*F1959</f>
        <v>0</v>
      </c>
      <c r="I1959" s="246"/>
    </row>
    <row r="1960" spans="1:9" ht="15">
      <c r="A1960" s="269">
        <v>1696</v>
      </c>
      <c r="B1960" s="15" t="s">
        <v>1140</v>
      </c>
      <c r="C1960" s="64" t="s">
        <v>1146</v>
      </c>
      <c r="D1960" s="61" t="s">
        <v>16</v>
      </c>
      <c r="E1960" s="107">
        <v>4</v>
      </c>
      <c r="F1960" s="192"/>
      <c r="G1960" s="293">
        <f>E1960*F1960</f>
        <v>0</v>
      </c>
      <c r="I1960" s="246"/>
    </row>
    <row r="1961" spans="1:9" ht="15" customHeight="1">
      <c r="A1961" s="320" t="s">
        <v>1147</v>
      </c>
      <c r="B1961" s="321"/>
      <c r="C1961" s="321"/>
      <c r="D1961" s="321"/>
      <c r="E1961" s="321"/>
      <c r="F1961" s="322"/>
      <c r="G1961" s="63">
        <f>SUM(G1962:G1967)</f>
        <v>0</v>
      </c>
      <c r="I1961" s="246"/>
    </row>
    <row r="1962" spans="1:9" ht="15">
      <c r="A1962" s="269">
        <v>1697</v>
      </c>
      <c r="B1962" s="15" t="s">
        <v>1184</v>
      </c>
      <c r="C1962" s="64" t="s">
        <v>1141</v>
      </c>
      <c r="D1962" s="61" t="s">
        <v>16</v>
      </c>
      <c r="E1962" s="107">
        <v>2</v>
      </c>
      <c r="F1962" s="192"/>
      <c r="G1962" s="293">
        <f aca="true" t="shared" si="81" ref="G1962:G1967">E1962*F1962</f>
        <v>0</v>
      </c>
      <c r="I1962" s="246"/>
    </row>
    <row r="1963" spans="1:9" ht="15">
      <c r="A1963" s="269">
        <v>1698</v>
      </c>
      <c r="B1963" s="15" t="s">
        <v>1140</v>
      </c>
      <c r="C1963" s="64" t="s">
        <v>1142</v>
      </c>
      <c r="D1963" s="61" t="s">
        <v>16</v>
      </c>
      <c r="E1963" s="121">
        <v>2</v>
      </c>
      <c r="F1963" s="192"/>
      <c r="G1963" s="293">
        <f t="shared" si="81"/>
        <v>0</v>
      </c>
      <c r="I1963" s="246"/>
    </row>
    <row r="1964" spans="1:9" ht="15">
      <c r="A1964" s="269">
        <v>1699</v>
      </c>
      <c r="B1964" s="15" t="s">
        <v>1140</v>
      </c>
      <c r="C1964" s="64" t="s">
        <v>1143</v>
      </c>
      <c r="D1964" s="61" t="s">
        <v>16</v>
      </c>
      <c r="E1964" s="107">
        <v>2</v>
      </c>
      <c r="F1964" s="192"/>
      <c r="G1964" s="293">
        <f t="shared" si="81"/>
        <v>0</v>
      </c>
      <c r="I1964" s="246"/>
    </row>
    <row r="1965" spans="1:9" ht="15">
      <c r="A1965" s="269">
        <v>1700</v>
      </c>
      <c r="B1965" s="15" t="s">
        <v>1140</v>
      </c>
      <c r="C1965" s="64" t="s">
        <v>1144</v>
      </c>
      <c r="D1965" s="61" t="s">
        <v>16</v>
      </c>
      <c r="E1965" s="107">
        <v>120</v>
      </c>
      <c r="F1965" s="192"/>
      <c r="G1965" s="293">
        <f t="shared" si="81"/>
        <v>0</v>
      </c>
      <c r="I1965" s="246"/>
    </row>
    <row r="1966" spans="1:9" ht="15">
      <c r="A1966" s="269">
        <v>1701</v>
      </c>
      <c r="B1966" s="15" t="s">
        <v>1140</v>
      </c>
      <c r="C1966" s="64" t="s">
        <v>1145</v>
      </c>
      <c r="D1966" s="61" t="s">
        <v>16</v>
      </c>
      <c r="E1966" s="107">
        <v>52</v>
      </c>
      <c r="F1966" s="192"/>
      <c r="G1966" s="293">
        <f t="shared" si="81"/>
        <v>0</v>
      </c>
      <c r="I1966" s="246"/>
    </row>
    <row r="1967" spans="1:9" ht="15">
      <c r="A1967" s="269">
        <v>1702</v>
      </c>
      <c r="B1967" s="15" t="s">
        <v>1299</v>
      </c>
      <c r="C1967" s="64" t="s">
        <v>1146</v>
      </c>
      <c r="D1967" s="61" t="s">
        <v>16</v>
      </c>
      <c r="E1967" s="107">
        <v>4</v>
      </c>
      <c r="F1967" s="192"/>
      <c r="G1967" s="293">
        <f t="shared" si="81"/>
        <v>0</v>
      </c>
      <c r="I1967" s="246"/>
    </row>
    <row r="1968" spans="1:9" ht="15" customHeight="1">
      <c r="A1968" s="320" t="s">
        <v>1148</v>
      </c>
      <c r="B1968" s="321"/>
      <c r="C1968" s="321"/>
      <c r="D1968" s="321"/>
      <c r="E1968" s="321"/>
      <c r="F1968" s="322"/>
      <c r="G1968" s="63">
        <f>SUM(G1969:G1974)</f>
        <v>0</v>
      </c>
      <c r="I1968" s="246"/>
    </row>
    <row r="1969" spans="1:9" ht="15">
      <c r="A1969" s="269">
        <v>1703</v>
      </c>
      <c r="B1969" s="15" t="s">
        <v>1184</v>
      </c>
      <c r="C1969" s="64" t="s">
        <v>1141</v>
      </c>
      <c r="D1969" s="61" t="s">
        <v>16</v>
      </c>
      <c r="E1969" s="107">
        <v>2</v>
      </c>
      <c r="F1969" s="192"/>
      <c r="G1969" s="293">
        <f aca="true" t="shared" si="82" ref="G1969:G1974">E1969*F1969</f>
        <v>0</v>
      </c>
      <c r="I1969" s="246"/>
    </row>
    <row r="1970" spans="1:9" ht="15">
      <c r="A1970" s="269">
        <v>1704</v>
      </c>
      <c r="B1970" s="15" t="s">
        <v>1140</v>
      </c>
      <c r="C1970" s="64" t="s">
        <v>1142</v>
      </c>
      <c r="D1970" s="61" t="s">
        <v>16</v>
      </c>
      <c r="E1970" s="107">
        <v>2</v>
      </c>
      <c r="F1970" s="192"/>
      <c r="G1970" s="293">
        <f t="shared" si="82"/>
        <v>0</v>
      </c>
      <c r="I1970" s="246"/>
    </row>
    <row r="1971" spans="1:9" ht="15">
      <c r="A1971" s="269">
        <v>1705</v>
      </c>
      <c r="B1971" s="15" t="s">
        <v>1140</v>
      </c>
      <c r="C1971" s="64" t="s">
        <v>1143</v>
      </c>
      <c r="D1971" s="61" t="s">
        <v>16</v>
      </c>
      <c r="E1971" s="107">
        <v>2</v>
      </c>
      <c r="F1971" s="192"/>
      <c r="G1971" s="293">
        <f t="shared" si="82"/>
        <v>0</v>
      </c>
      <c r="I1971" s="246"/>
    </row>
    <row r="1972" spans="1:9" ht="15">
      <c r="A1972" s="269">
        <v>1706</v>
      </c>
      <c r="B1972" s="15" t="s">
        <v>1140</v>
      </c>
      <c r="C1972" s="64" t="s">
        <v>1144</v>
      </c>
      <c r="D1972" s="61" t="s">
        <v>16</v>
      </c>
      <c r="E1972" s="121">
        <v>80</v>
      </c>
      <c r="F1972" s="192"/>
      <c r="G1972" s="293">
        <f t="shared" si="82"/>
        <v>0</v>
      </c>
      <c r="I1972" s="246"/>
    </row>
    <row r="1973" spans="1:9" ht="15">
      <c r="A1973" s="269">
        <v>1707</v>
      </c>
      <c r="B1973" s="15" t="s">
        <v>1140</v>
      </c>
      <c r="C1973" s="64" t="s">
        <v>1145</v>
      </c>
      <c r="D1973" s="61" t="s">
        <v>16</v>
      </c>
      <c r="E1973" s="121">
        <v>36</v>
      </c>
      <c r="F1973" s="192"/>
      <c r="G1973" s="293">
        <f t="shared" si="82"/>
        <v>0</v>
      </c>
      <c r="I1973" s="246"/>
    </row>
    <row r="1974" spans="1:9" ht="15">
      <c r="A1974" s="269">
        <v>1708</v>
      </c>
      <c r="B1974" s="15" t="s">
        <v>1299</v>
      </c>
      <c r="C1974" s="64" t="s">
        <v>1146</v>
      </c>
      <c r="D1974" s="61" t="s">
        <v>16</v>
      </c>
      <c r="E1974" s="121">
        <v>4</v>
      </c>
      <c r="F1974" s="192"/>
      <c r="G1974" s="293">
        <f t="shared" si="82"/>
        <v>0</v>
      </c>
      <c r="I1974" s="246"/>
    </row>
    <row r="1975" spans="1:9" ht="15" customHeight="1">
      <c r="A1975" s="320" t="s">
        <v>1149</v>
      </c>
      <c r="B1975" s="321"/>
      <c r="C1975" s="321"/>
      <c r="D1975" s="321"/>
      <c r="E1975" s="321"/>
      <c r="F1975" s="322"/>
      <c r="G1975" s="63">
        <f>SUM(G1976:G1981)</f>
        <v>0</v>
      </c>
      <c r="I1975" s="246"/>
    </row>
    <row r="1976" spans="1:9" ht="15">
      <c r="A1976" s="269">
        <v>1709</v>
      </c>
      <c r="B1976" s="15" t="s">
        <v>1184</v>
      </c>
      <c r="C1976" s="64" t="s">
        <v>1141</v>
      </c>
      <c r="D1976" s="61" t="s">
        <v>16</v>
      </c>
      <c r="E1976" s="107">
        <v>6</v>
      </c>
      <c r="F1976" s="192"/>
      <c r="G1976" s="293">
        <f aca="true" t="shared" si="83" ref="G1976:G1988">E1976*F1976</f>
        <v>0</v>
      </c>
      <c r="I1976" s="246"/>
    </row>
    <row r="1977" spans="1:9" ht="15">
      <c r="A1977" s="269">
        <v>1710</v>
      </c>
      <c r="B1977" s="15" t="s">
        <v>1140</v>
      </c>
      <c r="C1977" s="67" t="s">
        <v>1142</v>
      </c>
      <c r="D1977" s="61" t="s">
        <v>16</v>
      </c>
      <c r="E1977" s="107">
        <v>24</v>
      </c>
      <c r="F1977" s="192"/>
      <c r="G1977" s="293">
        <f t="shared" si="83"/>
        <v>0</v>
      </c>
      <c r="I1977" s="246"/>
    </row>
    <row r="1978" spans="1:9" ht="15">
      <c r="A1978" s="269">
        <v>1711</v>
      </c>
      <c r="B1978" s="15" t="s">
        <v>1140</v>
      </c>
      <c r="C1978" s="64" t="s">
        <v>1150</v>
      </c>
      <c r="D1978" s="61" t="s">
        <v>16</v>
      </c>
      <c r="E1978" s="121">
        <v>4</v>
      </c>
      <c r="F1978" s="192"/>
      <c r="G1978" s="293">
        <f t="shared" si="83"/>
        <v>0</v>
      </c>
      <c r="I1978" s="246"/>
    </row>
    <row r="1979" spans="1:9" ht="15">
      <c r="A1979" s="269">
        <v>1712</v>
      </c>
      <c r="B1979" s="15" t="s">
        <v>1140</v>
      </c>
      <c r="C1979" s="64" t="s">
        <v>1151</v>
      </c>
      <c r="D1979" s="61" t="s">
        <v>16</v>
      </c>
      <c r="E1979" s="107">
        <v>6</v>
      </c>
      <c r="F1979" s="192"/>
      <c r="G1979" s="293">
        <f t="shared" si="83"/>
        <v>0</v>
      </c>
      <c r="I1979" s="246"/>
    </row>
    <row r="1980" spans="1:9" ht="15">
      <c r="A1980" s="269">
        <v>1713</v>
      </c>
      <c r="B1980" s="15" t="s">
        <v>1140</v>
      </c>
      <c r="C1980" s="64" t="s">
        <v>1144</v>
      </c>
      <c r="D1980" s="61" t="s">
        <v>16</v>
      </c>
      <c r="E1980" s="107">
        <v>26</v>
      </c>
      <c r="F1980" s="192"/>
      <c r="G1980" s="293">
        <f t="shared" si="83"/>
        <v>0</v>
      </c>
      <c r="I1980" s="246"/>
    </row>
    <row r="1981" spans="1:9" ht="15">
      <c r="A1981" s="269">
        <v>1714</v>
      </c>
      <c r="B1981" s="15" t="s">
        <v>1299</v>
      </c>
      <c r="C1981" s="64" t="s">
        <v>1146</v>
      </c>
      <c r="D1981" s="61" t="s">
        <v>16</v>
      </c>
      <c r="E1981" s="107">
        <v>4</v>
      </c>
      <c r="F1981" s="192"/>
      <c r="G1981" s="293">
        <f t="shared" si="83"/>
        <v>0</v>
      </c>
      <c r="I1981" s="246"/>
    </row>
    <row r="1982" spans="1:9" ht="15" customHeight="1">
      <c r="A1982" s="320" t="s">
        <v>1152</v>
      </c>
      <c r="B1982" s="321"/>
      <c r="C1982" s="321"/>
      <c r="D1982" s="321"/>
      <c r="E1982" s="321"/>
      <c r="F1982" s="322"/>
      <c r="G1982" s="63">
        <f>SUM(G1983:G1988)</f>
        <v>0</v>
      </c>
      <c r="I1982" s="246"/>
    </row>
    <row r="1983" spans="1:9" ht="15">
      <c r="A1983" s="269">
        <v>1715</v>
      </c>
      <c r="B1983" s="15" t="s">
        <v>1184</v>
      </c>
      <c r="C1983" s="64" t="s">
        <v>1141</v>
      </c>
      <c r="D1983" s="61" t="s">
        <v>16</v>
      </c>
      <c r="E1983" s="107">
        <v>3</v>
      </c>
      <c r="F1983" s="192"/>
      <c r="G1983" s="293">
        <f t="shared" si="83"/>
        <v>0</v>
      </c>
      <c r="I1983" s="246"/>
    </row>
    <row r="1984" spans="1:9" ht="15">
      <c r="A1984" s="269">
        <v>1716</v>
      </c>
      <c r="B1984" s="15" t="s">
        <v>1140</v>
      </c>
      <c r="C1984" s="67" t="s">
        <v>1142</v>
      </c>
      <c r="D1984" s="61" t="s">
        <v>16</v>
      </c>
      <c r="E1984" s="107">
        <v>23</v>
      </c>
      <c r="F1984" s="192"/>
      <c r="G1984" s="293">
        <f t="shared" si="83"/>
        <v>0</v>
      </c>
      <c r="I1984" s="246"/>
    </row>
    <row r="1985" spans="1:9" ht="15">
      <c r="A1985" s="269">
        <v>1717</v>
      </c>
      <c r="B1985" s="15" t="s">
        <v>1140</v>
      </c>
      <c r="C1985" s="64" t="s">
        <v>1150</v>
      </c>
      <c r="D1985" s="61" t="s">
        <v>16</v>
      </c>
      <c r="E1985" s="107">
        <v>2</v>
      </c>
      <c r="F1985" s="192"/>
      <c r="G1985" s="293">
        <f t="shared" si="83"/>
        <v>0</v>
      </c>
      <c r="I1985" s="246"/>
    </row>
    <row r="1986" spans="1:9" ht="15">
      <c r="A1986" s="269">
        <v>1718</v>
      </c>
      <c r="B1986" s="15" t="s">
        <v>1140</v>
      </c>
      <c r="C1986" s="79" t="s">
        <v>1151</v>
      </c>
      <c r="D1986" s="61" t="s">
        <v>16</v>
      </c>
      <c r="E1986" s="107">
        <v>3</v>
      </c>
      <c r="F1986" s="192"/>
      <c r="G1986" s="293">
        <f t="shared" si="83"/>
        <v>0</v>
      </c>
      <c r="I1986" s="246"/>
    </row>
    <row r="1987" spans="1:9" ht="15">
      <c r="A1987" s="269">
        <v>1719</v>
      </c>
      <c r="B1987" s="15" t="s">
        <v>1140</v>
      </c>
      <c r="C1987" s="64" t="s">
        <v>1144</v>
      </c>
      <c r="D1987" s="61" t="s">
        <v>16</v>
      </c>
      <c r="E1987" s="107">
        <v>9</v>
      </c>
      <c r="F1987" s="192"/>
      <c r="G1987" s="293">
        <f t="shared" si="83"/>
        <v>0</v>
      </c>
      <c r="I1987" s="246"/>
    </row>
    <row r="1988" spans="1:9" ht="15">
      <c r="A1988" s="269">
        <v>1720</v>
      </c>
      <c r="B1988" s="15" t="s">
        <v>1299</v>
      </c>
      <c r="C1988" s="67" t="s">
        <v>1146</v>
      </c>
      <c r="D1988" s="61" t="s">
        <v>16</v>
      </c>
      <c r="E1988" s="121">
        <v>2</v>
      </c>
      <c r="F1988" s="192"/>
      <c r="G1988" s="293">
        <f t="shared" si="83"/>
        <v>0</v>
      </c>
      <c r="I1988" s="246"/>
    </row>
    <row r="1989" spans="1:9" ht="15" customHeight="1">
      <c r="A1989" s="320" t="s">
        <v>1152</v>
      </c>
      <c r="B1989" s="321"/>
      <c r="C1989" s="321"/>
      <c r="D1989" s="321"/>
      <c r="E1989" s="321"/>
      <c r="F1989" s="322"/>
      <c r="G1989" s="63">
        <f>SUM(G1990)</f>
        <v>0</v>
      </c>
      <c r="I1989" s="246"/>
    </row>
    <row r="1990" spans="1:9" ht="15">
      <c r="A1990" s="270">
        <v>1721</v>
      </c>
      <c r="B1990" s="32" t="s">
        <v>1140</v>
      </c>
      <c r="C1990" s="80" t="s">
        <v>1139</v>
      </c>
      <c r="D1990" s="62" t="s">
        <v>16</v>
      </c>
      <c r="E1990" s="122">
        <v>34</v>
      </c>
      <c r="F1990" s="209"/>
      <c r="G1990" s="293">
        <f>E1990*F1990</f>
        <v>0</v>
      </c>
      <c r="I1990" s="246"/>
    </row>
    <row r="1991" spans="1:9" ht="15" customHeight="1">
      <c r="A1991" s="386" t="s">
        <v>3</v>
      </c>
      <c r="B1991" s="387"/>
      <c r="C1991" s="387"/>
      <c r="D1991" s="387"/>
      <c r="E1991" s="387"/>
      <c r="F1991" s="388"/>
      <c r="G1991" s="218">
        <f>G1954</f>
        <v>0</v>
      </c>
      <c r="I1991" s="246"/>
    </row>
    <row r="1992" spans="1:9" ht="15">
      <c r="A1992" s="275"/>
      <c r="B1992" s="17"/>
      <c r="C1992" s="18" t="s">
        <v>1867</v>
      </c>
      <c r="D1992" s="17"/>
      <c r="E1992" s="22"/>
      <c r="F1992" s="210"/>
      <c r="G1992" s="56">
        <f>G9+G11</f>
        <v>0</v>
      </c>
      <c r="I1992" s="246"/>
    </row>
    <row r="1993" spans="1:9" ht="15">
      <c r="A1993" s="275"/>
      <c r="B1993" s="17"/>
      <c r="C1993" s="18" t="s">
        <v>1868</v>
      </c>
      <c r="D1993" s="17"/>
      <c r="E1993" s="22"/>
      <c r="F1993" s="210"/>
      <c r="G1993" s="56">
        <f>G56</f>
        <v>0</v>
      </c>
      <c r="I1993" s="246"/>
    </row>
    <row r="1994" spans="1:9" ht="15">
      <c r="A1994" s="275"/>
      <c r="B1994" s="17"/>
      <c r="C1994" s="18" t="s">
        <v>1869</v>
      </c>
      <c r="D1994" s="17"/>
      <c r="E1994" s="22"/>
      <c r="F1994" s="210"/>
      <c r="G1994" s="56">
        <f>G156</f>
        <v>0</v>
      </c>
      <c r="I1994" s="246"/>
    </row>
    <row r="1995" spans="1:9" ht="15">
      <c r="A1995" s="275"/>
      <c r="B1995" s="17"/>
      <c r="C1995" s="18" t="s">
        <v>1870</v>
      </c>
      <c r="D1995" s="17"/>
      <c r="E1995" s="22"/>
      <c r="F1995" s="210"/>
      <c r="G1995" s="56">
        <f>G510</f>
        <v>0</v>
      </c>
      <c r="I1995" s="246"/>
    </row>
    <row r="1996" spans="1:9" ht="15">
      <c r="A1996" s="275"/>
      <c r="B1996" s="17"/>
      <c r="C1996" s="18" t="s">
        <v>1871</v>
      </c>
      <c r="D1996" s="17"/>
      <c r="E1996" s="22"/>
      <c r="F1996" s="210"/>
      <c r="G1996" s="56">
        <f>G752</f>
        <v>0</v>
      </c>
      <c r="I1996" s="246"/>
    </row>
    <row r="1997" spans="1:9" ht="15">
      <c r="A1997" s="275"/>
      <c r="B1997" s="17"/>
      <c r="C1997" s="18" t="s">
        <v>1872</v>
      </c>
      <c r="D1997" s="17"/>
      <c r="E1997" s="22"/>
      <c r="F1997" s="210"/>
      <c r="G1997" s="56">
        <f>G1169</f>
        <v>0</v>
      </c>
      <c r="I1997" s="246"/>
    </row>
    <row r="1998" spans="1:9" ht="15">
      <c r="A1998" s="275"/>
      <c r="B1998" s="17"/>
      <c r="C1998" s="18" t="s">
        <v>1873</v>
      </c>
      <c r="D1998" s="17"/>
      <c r="E1998" s="22"/>
      <c r="F1998" s="210"/>
      <c r="G1998" s="56">
        <f>G1382</f>
        <v>0</v>
      </c>
      <c r="I1998" s="246"/>
    </row>
    <row r="1999" spans="1:9" ht="15">
      <c r="A1999" s="275"/>
      <c r="B1999" s="17"/>
      <c r="C1999" s="18" t="s">
        <v>1874</v>
      </c>
      <c r="D1999" s="17"/>
      <c r="E1999" s="22"/>
      <c r="F1999" s="210"/>
      <c r="G1999" s="56">
        <f>G1496</f>
        <v>0</v>
      </c>
      <c r="I1999" s="246"/>
    </row>
    <row r="2000" spans="1:9" ht="15">
      <c r="A2000" s="275"/>
      <c r="B2000" s="17"/>
      <c r="C2000" s="18" t="s">
        <v>1875</v>
      </c>
      <c r="D2000" s="17"/>
      <c r="E2000" s="22"/>
      <c r="F2000" s="210"/>
      <c r="G2000" s="56">
        <f>G1668</f>
        <v>0</v>
      </c>
      <c r="I2000" s="246"/>
    </row>
    <row r="2001" spans="1:9" ht="15.75" thickBot="1">
      <c r="A2001" s="276"/>
      <c r="B2001" s="51"/>
      <c r="C2001" s="52" t="s">
        <v>1876</v>
      </c>
      <c r="D2001" s="51"/>
      <c r="E2001" s="123"/>
      <c r="F2001" s="211"/>
      <c r="G2001" s="57">
        <f>G1954</f>
        <v>0</v>
      </c>
      <c r="I2001" s="246"/>
    </row>
    <row r="2002" spans="1:9" ht="15.75" customHeight="1" thickBot="1">
      <c r="A2002" s="303" t="s">
        <v>1877</v>
      </c>
      <c r="B2002" s="304"/>
      <c r="C2002" s="304"/>
      <c r="D2002" s="304"/>
      <c r="E2002" s="304"/>
      <c r="F2002" s="305"/>
      <c r="G2002" s="81">
        <f>SUM(G1992:G2001)</f>
        <v>0</v>
      </c>
      <c r="I2002" s="246"/>
    </row>
    <row r="2003" spans="1:8" ht="15.75" thickBot="1">
      <c r="A2003" s="446" t="s">
        <v>1878</v>
      </c>
      <c r="B2003" s="447"/>
      <c r="C2003" s="447"/>
      <c r="D2003" s="447"/>
      <c r="E2003" s="447"/>
      <c r="F2003" s="448"/>
      <c r="G2003" s="299">
        <f>G2002*1.23</f>
        <v>0</v>
      </c>
      <c r="H2003" s="166"/>
    </row>
    <row r="2004" spans="1:7" ht="15">
      <c r="A2004" s="267"/>
      <c r="E2004" s="124"/>
      <c r="F2004" s="19"/>
      <c r="G2004" s="19"/>
    </row>
    <row r="2005" spans="1:7" ht="15">
      <c r="A2005" s="267"/>
      <c r="E2005" s="124"/>
      <c r="F2005" s="19"/>
      <c r="G2005" s="19"/>
    </row>
    <row r="2006" spans="1:7" ht="15">
      <c r="A2006" s="267"/>
      <c r="E2006" s="124"/>
      <c r="F2006" s="19"/>
      <c r="G2006" s="19"/>
    </row>
    <row r="2007" spans="1:7" ht="15">
      <c r="A2007" s="267"/>
      <c r="E2007" s="124"/>
      <c r="F2007" s="19"/>
      <c r="G2007" s="19"/>
    </row>
    <row r="2008" spans="1:7" ht="15">
      <c r="A2008" s="267"/>
      <c r="E2008" s="124"/>
      <c r="F2008" s="19"/>
      <c r="G2008" s="19"/>
    </row>
    <row r="2009" spans="1:7" ht="15">
      <c r="A2009" s="267"/>
      <c r="E2009" s="124"/>
      <c r="F2009" s="19"/>
      <c r="G2009" s="19"/>
    </row>
    <row r="2010" spans="1:7" ht="15">
      <c r="A2010" s="267"/>
      <c r="E2010" s="124"/>
      <c r="F2010" s="19"/>
      <c r="G2010" s="19"/>
    </row>
    <row r="2011" spans="1:7" ht="15">
      <c r="A2011" s="267"/>
      <c r="E2011" s="124"/>
      <c r="F2011" s="19"/>
      <c r="G2011" s="19"/>
    </row>
    <row r="2012" spans="1:7" ht="15">
      <c r="A2012" s="267"/>
      <c r="E2012" s="124"/>
      <c r="F2012" s="19"/>
      <c r="G2012" s="19"/>
    </row>
    <row r="2013" spans="1:7" ht="15">
      <c r="A2013" s="267"/>
      <c r="E2013" s="124"/>
      <c r="F2013" s="19"/>
      <c r="G2013" s="19"/>
    </row>
    <row r="2014" spans="1:7" ht="15">
      <c r="A2014" s="267"/>
      <c r="E2014" s="124"/>
      <c r="F2014" s="19"/>
      <c r="G2014" s="19"/>
    </row>
    <row r="2015" spans="1:7" ht="15">
      <c r="A2015" s="267"/>
      <c r="E2015" s="124"/>
      <c r="F2015" s="19"/>
      <c r="G2015" s="19"/>
    </row>
    <row r="2016" spans="1:7" ht="15">
      <c r="A2016" s="267"/>
      <c r="E2016" s="124"/>
      <c r="F2016" s="19"/>
      <c r="G2016" s="19"/>
    </row>
    <row r="2017" spans="1:7" ht="15">
      <c r="A2017" s="267"/>
      <c r="E2017" s="124"/>
      <c r="F2017" s="19"/>
      <c r="G2017" s="19"/>
    </row>
    <row r="2018" spans="1:7" ht="15">
      <c r="A2018" s="267"/>
      <c r="E2018" s="124"/>
      <c r="F2018" s="19"/>
      <c r="G2018" s="19"/>
    </row>
    <row r="2019" spans="1:7" ht="15">
      <c r="A2019" s="267"/>
      <c r="E2019" s="124"/>
      <c r="F2019" s="19"/>
      <c r="G2019" s="19"/>
    </row>
    <row r="2020" spans="1:7" ht="15">
      <c r="A2020" s="267"/>
      <c r="E2020" s="124"/>
      <c r="F2020" s="19"/>
      <c r="G2020" s="19"/>
    </row>
    <row r="2021" spans="1:7" ht="15">
      <c r="A2021" s="267"/>
      <c r="E2021" s="124"/>
      <c r="F2021" s="19"/>
      <c r="G2021" s="19"/>
    </row>
    <row r="2022" spans="1:7" ht="15">
      <c r="A2022" s="267"/>
      <c r="E2022" s="124"/>
      <c r="F2022" s="19"/>
      <c r="G2022" s="19"/>
    </row>
    <row r="2023" spans="1:7" ht="15">
      <c r="A2023" s="267"/>
      <c r="E2023" s="124"/>
      <c r="F2023" s="19"/>
      <c r="G2023" s="19"/>
    </row>
    <row r="2024" spans="1:7" ht="15">
      <c r="A2024" s="267"/>
      <c r="E2024" s="124"/>
      <c r="F2024" s="19"/>
      <c r="G2024" s="19"/>
    </row>
    <row r="2025" spans="1:7" ht="15">
      <c r="A2025" s="267"/>
      <c r="E2025" s="124"/>
      <c r="F2025" s="19"/>
      <c r="G2025" s="19"/>
    </row>
    <row r="2026" spans="1:7" ht="15">
      <c r="A2026" s="267"/>
      <c r="E2026" s="124"/>
      <c r="F2026" s="19"/>
      <c r="G2026" s="19"/>
    </row>
    <row r="2027" spans="1:7" ht="15">
      <c r="A2027" s="267"/>
      <c r="E2027" s="124"/>
      <c r="F2027" s="19"/>
      <c r="G2027" s="19"/>
    </row>
    <row r="2028" spans="1:7" ht="15">
      <c r="A2028" s="267"/>
      <c r="E2028" s="124"/>
      <c r="F2028" s="19"/>
      <c r="G2028" s="19"/>
    </row>
    <row r="2029" spans="1:7" ht="15">
      <c r="A2029" s="267"/>
      <c r="E2029" s="124"/>
      <c r="F2029" s="19"/>
      <c r="G2029" s="19"/>
    </row>
    <row r="2030" spans="1:7" ht="15">
      <c r="A2030" s="267"/>
      <c r="E2030" s="124"/>
      <c r="F2030" s="19"/>
      <c r="G2030" s="19"/>
    </row>
    <row r="2031" spans="1:7" ht="15">
      <c r="A2031" s="267"/>
      <c r="E2031" s="124"/>
      <c r="F2031" s="19"/>
      <c r="G2031" s="19"/>
    </row>
    <row r="2032" spans="1:7" ht="15">
      <c r="A2032" s="267"/>
      <c r="E2032" s="124"/>
      <c r="F2032" s="19"/>
      <c r="G2032" s="19"/>
    </row>
    <row r="2033" spans="1:7" ht="15">
      <c r="A2033" s="267"/>
      <c r="E2033" s="124"/>
      <c r="F2033" s="19"/>
      <c r="G2033" s="19"/>
    </row>
    <row r="2034" spans="1:7" ht="15">
      <c r="A2034" s="267"/>
      <c r="E2034" s="124"/>
      <c r="F2034" s="19"/>
      <c r="G2034" s="19"/>
    </row>
    <row r="2035" spans="1:7" ht="15">
      <c r="A2035" s="267"/>
      <c r="E2035" s="124"/>
      <c r="F2035" s="19"/>
      <c r="G2035" s="19"/>
    </row>
    <row r="2036" spans="1:7" ht="15">
      <c r="A2036" s="267"/>
      <c r="E2036" s="124"/>
      <c r="F2036" s="19"/>
      <c r="G2036" s="19"/>
    </row>
    <row r="2037" spans="1:7" ht="15">
      <c r="A2037" s="267"/>
      <c r="E2037" s="124"/>
      <c r="F2037" s="19"/>
      <c r="G2037" s="19"/>
    </row>
    <row r="2038" spans="1:7" ht="15">
      <c r="A2038" s="267"/>
      <c r="E2038" s="124"/>
      <c r="F2038" s="19"/>
      <c r="G2038" s="19"/>
    </row>
    <row r="2039" spans="1:7" ht="15">
      <c r="A2039" s="267"/>
      <c r="E2039" s="124"/>
      <c r="F2039" s="19"/>
      <c r="G2039" s="19"/>
    </row>
    <row r="2040" spans="1:7" ht="15">
      <c r="A2040" s="267"/>
      <c r="E2040" s="124"/>
      <c r="F2040" s="19"/>
      <c r="G2040" s="19"/>
    </row>
    <row r="2041" spans="1:7" ht="15">
      <c r="A2041" s="267"/>
      <c r="E2041" s="124"/>
      <c r="F2041" s="19"/>
      <c r="G2041" s="19"/>
    </row>
    <row r="2042" spans="1:7" ht="15">
      <c r="A2042" s="267"/>
      <c r="E2042" s="124"/>
      <c r="F2042" s="19"/>
      <c r="G2042" s="19"/>
    </row>
    <row r="2043" spans="1:7" ht="15">
      <c r="A2043" s="267"/>
      <c r="E2043" s="124"/>
      <c r="F2043" s="19"/>
      <c r="G2043" s="19"/>
    </row>
    <row r="2044" spans="1:7" ht="15">
      <c r="A2044" s="267"/>
      <c r="E2044" s="124"/>
      <c r="F2044" s="19"/>
      <c r="G2044" s="19"/>
    </row>
    <row r="2045" spans="1:7" ht="15">
      <c r="A2045" s="267"/>
      <c r="E2045" s="124"/>
      <c r="F2045" s="19"/>
      <c r="G2045" s="19"/>
    </row>
    <row r="2046" spans="1:7" ht="15">
      <c r="A2046" s="267"/>
      <c r="E2046" s="124"/>
      <c r="F2046" s="19"/>
      <c r="G2046" s="19"/>
    </row>
    <row r="2047" spans="1:7" ht="15">
      <c r="A2047" s="267"/>
      <c r="E2047" s="124"/>
      <c r="F2047" s="19"/>
      <c r="G2047" s="19"/>
    </row>
    <row r="2048" spans="1:7" ht="15">
      <c r="A2048" s="267"/>
      <c r="E2048" s="124"/>
      <c r="F2048" s="19"/>
      <c r="G2048" s="19"/>
    </row>
    <row r="2049" spans="1:7" ht="15">
      <c r="A2049" s="267"/>
      <c r="E2049" s="124"/>
      <c r="F2049" s="19"/>
      <c r="G2049" s="19"/>
    </row>
    <row r="2050" spans="1:7" ht="15">
      <c r="A2050" s="267"/>
      <c r="E2050" s="124"/>
      <c r="F2050" s="19"/>
      <c r="G2050" s="19"/>
    </row>
    <row r="2051" spans="1:7" ht="15">
      <c r="A2051" s="267"/>
      <c r="E2051" s="124"/>
      <c r="F2051" s="19"/>
      <c r="G2051" s="19"/>
    </row>
    <row r="2052" spans="1:7" ht="15">
      <c r="A2052" s="267"/>
      <c r="E2052" s="124"/>
      <c r="F2052" s="19"/>
      <c r="G2052" s="19"/>
    </row>
    <row r="2053" spans="1:7" ht="15">
      <c r="A2053" s="267"/>
      <c r="E2053" s="124"/>
      <c r="F2053" s="19"/>
      <c r="G2053" s="19"/>
    </row>
    <row r="2054" spans="1:7" ht="15">
      <c r="A2054" s="267"/>
      <c r="E2054" s="124"/>
      <c r="F2054" s="19"/>
      <c r="G2054" s="19"/>
    </row>
    <row r="2055" spans="1:7" ht="15">
      <c r="A2055" s="267"/>
      <c r="E2055" s="124"/>
      <c r="F2055" s="19"/>
      <c r="G2055" s="19"/>
    </row>
    <row r="2056" spans="1:7" ht="15">
      <c r="A2056" s="267"/>
      <c r="E2056" s="124"/>
      <c r="F2056" s="19"/>
      <c r="G2056" s="19"/>
    </row>
    <row r="2057" spans="1:7" ht="15">
      <c r="A2057" s="267"/>
      <c r="E2057" s="124"/>
      <c r="F2057" s="19"/>
      <c r="G2057" s="19"/>
    </row>
    <row r="2058" spans="1:7" ht="15">
      <c r="A2058" s="267"/>
      <c r="E2058" s="124"/>
      <c r="F2058" s="19"/>
      <c r="G2058" s="19"/>
    </row>
    <row r="2059" spans="1:7" ht="15">
      <c r="A2059" s="267"/>
      <c r="E2059" s="124"/>
      <c r="F2059" s="19"/>
      <c r="G2059" s="19"/>
    </row>
    <row r="2060" spans="1:7" ht="15">
      <c r="A2060" s="267"/>
      <c r="E2060" s="124"/>
      <c r="F2060" s="19"/>
      <c r="G2060" s="19"/>
    </row>
    <row r="2061" spans="1:7" ht="15">
      <c r="A2061" s="267"/>
      <c r="E2061" s="124"/>
      <c r="F2061" s="19"/>
      <c r="G2061" s="19"/>
    </row>
    <row r="2062" spans="1:7" ht="15">
      <c r="A2062" s="267"/>
      <c r="E2062" s="124"/>
      <c r="F2062" s="19"/>
      <c r="G2062" s="19"/>
    </row>
    <row r="2063" spans="1:7" ht="15">
      <c r="A2063" s="267"/>
      <c r="E2063" s="124"/>
      <c r="F2063" s="19"/>
      <c r="G2063" s="19"/>
    </row>
    <row r="2064" spans="1:7" ht="15">
      <c r="A2064" s="267"/>
      <c r="E2064" s="124"/>
      <c r="F2064" s="19"/>
      <c r="G2064" s="19"/>
    </row>
    <row r="2065" spans="1:7" ht="15">
      <c r="A2065" s="267"/>
      <c r="E2065" s="124"/>
      <c r="F2065" s="19"/>
      <c r="G2065" s="19"/>
    </row>
    <row r="2066" spans="1:7" ht="15">
      <c r="A2066" s="267"/>
      <c r="E2066" s="124"/>
      <c r="F2066" s="19"/>
      <c r="G2066" s="19"/>
    </row>
    <row r="2067" spans="1:7" ht="15">
      <c r="A2067" s="267"/>
      <c r="E2067" s="124"/>
      <c r="F2067" s="19"/>
      <c r="G2067" s="19"/>
    </row>
    <row r="2068" spans="1:7" ht="15">
      <c r="A2068" s="267"/>
      <c r="E2068" s="124"/>
      <c r="F2068" s="19"/>
      <c r="G2068" s="19"/>
    </row>
    <row r="2069" spans="1:7" ht="15">
      <c r="A2069" s="267"/>
      <c r="E2069" s="124"/>
      <c r="F2069" s="19"/>
      <c r="G2069" s="19"/>
    </row>
    <row r="2070" spans="1:7" ht="15">
      <c r="A2070" s="267"/>
      <c r="E2070" s="124"/>
      <c r="F2070" s="19"/>
      <c r="G2070" s="19"/>
    </row>
    <row r="2071" spans="1:7" ht="15">
      <c r="A2071" s="267"/>
      <c r="E2071" s="124"/>
      <c r="F2071" s="19"/>
      <c r="G2071" s="19"/>
    </row>
    <row r="2072" spans="1:7" ht="15">
      <c r="A2072" s="267"/>
      <c r="E2072" s="124"/>
      <c r="F2072" s="19"/>
      <c r="G2072" s="19"/>
    </row>
    <row r="2073" spans="1:7" ht="15">
      <c r="A2073" s="267"/>
      <c r="E2073" s="124"/>
      <c r="F2073" s="19"/>
      <c r="G2073" s="19"/>
    </row>
    <row r="2074" spans="1:7" ht="15">
      <c r="A2074" s="267"/>
      <c r="E2074" s="124"/>
      <c r="F2074" s="19"/>
      <c r="G2074" s="19"/>
    </row>
    <row r="2075" spans="1:7" ht="15">
      <c r="A2075" s="267"/>
      <c r="E2075" s="124"/>
      <c r="F2075" s="19"/>
      <c r="G2075" s="19"/>
    </row>
    <row r="2076" spans="1:7" ht="15">
      <c r="A2076" s="267"/>
      <c r="E2076" s="124"/>
      <c r="F2076" s="19"/>
      <c r="G2076" s="19"/>
    </row>
    <row r="2077" spans="1:7" ht="15">
      <c r="A2077" s="267"/>
      <c r="E2077" s="124"/>
      <c r="F2077" s="19"/>
      <c r="G2077" s="19"/>
    </row>
    <row r="2078" spans="1:7" ht="15">
      <c r="A2078" s="267"/>
      <c r="E2078" s="124"/>
      <c r="F2078" s="19"/>
      <c r="G2078" s="19"/>
    </row>
    <row r="2079" spans="1:7" ht="15">
      <c r="A2079" s="267"/>
      <c r="E2079" s="124"/>
      <c r="F2079" s="19"/>
      <c r="G2079" s="19"/>
    </row>
    <row r="2080" spans="1:7" ht="15">
      <c r="A2080" s="267"/>
      <c r="E2080" s="124"/>
      <c r="F2080" s="19"/>
      <c r="G2080" s="19"/>
    </row>
    <row r="2081" spans="1:7" ht="15">
      <c r="A2081" s="267"/>
      <c r="E2081" s="124"/>
      <c r="F2081" s="19"/>
      <c r="G2081" s="19"/>
    </row>
    <row r="2082" spans="1:7" ht="15">
      <c r="A2082" s="267"/>
      <c r="E2082" s="124"/>
      <c r="F2082" s="19"/>
      <c r="G2082" s="19"/>
    </row>
    <row r="2083" spans="1:7" ht="15">
      <c r="A2083" s="267"/>
      <c r="E2083" s="124"/>
      <c r="F2083" s="19"/>
      <c r="G2083" s="19"/>
    </row>
    <row r="2084" spans="1:7" ht="15">
      <c r="A2084" s="267"/>
      <c r="E2084" s="124"/>
      <c r="F2084" s="19"/>
      <c r="G2084" s="19"/>
    </row>
    <row r="2085" spans="1:7" ht="15">
      <c r="A2085" s="267"/>
      <c r="E2085" s="124"/>
      <c r="F2085" s="19"/>
      <c r="G2085" s="19"/>
    </row>
    <row r="2086" spans="1:7" ht="15">
      <c r="A2086" s="267"/>
      <c r="E2086" s="124"/>
      <c r="F2086" s="19"/>
      <c r="G2086" s="19"/>
    </row>
    <row r="2087" spans="1:7" ht="15">
      <c r="A2087" s="267"/>
      <c r="E2087" s="124"/>
      <c r="F2087" s="19"/>
      <c r="G2087" s="19"/>
    </row>
    <row r="2088" spans="1:7" ht="15">
      <c r="A2088" s="267"/>
      <c r="E2088" s="124"/>
      <c r="F2088" s="19"/>
      <c r="G2088" s="19"/>
    </row>
    <row r="2089" spans="1:7" ht="15">
      <c r="A2089" s="267"/>
      <c r="E2089" s="124"/>
      <c r="F2089" s="19"/>
      <c r="G2089" s="19"/>
    </row>
    <row r="2090" spans="1:7" ht="15">
      <c r="A2090" s="267"/>
      <c r="E2090" s="124"/>
      <c r="F2090" s="19"/>
      <c r="G2090" s="19"/>
    </row>
    <row r="2091" spans="1:7" ht="15">
      <c r="A2091" s="267"/>
      <c r="E2091" s="124"/>
      <c r="F2091" s="19"/>
      <c r="G2091" s="19"/>
    </row>
    <row r="2092" spans="1:7" ht="15">
      <c r="A2092" s="267"/>
      <c r="E2092" s="124"/>
      <c r="F2092" s="19"/>
      <c r="G2092" s="19"/>
    </row>
    <row r="2093" spans="1:7" ht="15">
      <c r="A2093" s="267"/>
      <c r="E2093" s="124"/>
      <c r="F2093" s="19"/>
      <c r="G2093" s="19"/>
    </row>
    <row r="2094" spans="1:7" ht="15">
      <c r="A2094" s="267"/>
      <c r="E2094" s="124"/>
      <c r="F2094" s="19"/>
      <c r="G2094" s="19"/>
    </row>
    <row r="2095" spans="1:7" ht="15">
      <c r="A2095" s="267"/>
      <c r="E2095" s="124"/>
      <c r="F2095" s="19"/>
      <c r="G2095" s="19"/>
    </row>
    <row r="2096" spans="1:7" ht="15">
      <c r="A2096" s="267"/>
      <c r="E2096" s="124"/>
      <c r="F2096" s="19"/>
      <c r="G2096" s="19"/>
    </row>
    <row r="2097" spans="1:7" ht="15">
      <c r="A2097" s="267"/>
      <c r="E2097" s="124"/>
      <c r="F2097" s="19"/>
      <c r="G2097" s="19"/>
    </row>
    <row r="2098" spans="1:7" ht="15">
      <c r="A2098" s="267"/>
      <c r="E2098" s="124"/>
      <c r="F2098" s="19"/>
      <c r="G2098" s="19"/>
    </row>
    <row r="2099" spans="1:7" ht="15">
      <c r="A2099" s="267"/>
      <c r="E2099" s="124"/>
      <c r="F2099" s="19"/>
      <c r="G2099" s="19"/>
    </row>
    <row r="2100" spans="1:7" ht="15">
      <c r="A2100" s="267"/>
      <c r="E2100" s="124"/>
      <c r="F2100" s="19"/>
      <c r="G2100" s="19"/>
    </row>
    <row r="2101" spans="1:7" ht="15">
      <c r="A2101" s="267"/>
      <c r="E2101" s="124"/>
      <c r="F2101" s="19"/>
      <c r="G2101" s="19"/>
    </row>
    <row r="2102" spans="1:7" ht="15">
      <c r="A2102" s="267"/>
      <c r="E2102" s="124"/>
      <c r="F2102" s="19"/>
      <c r="G2102" s="19"/>
    </row>
    <row r="2103" spans="1:7" ht="15">
      <c r="A2103" s="267"/>
      <c r="E2103" s="124"/>
      <c r="F2103" s="19"/>
      <c r="G2103" s="19"/>
    </row>
    <row r="2104" spans="1:7" ht="15">
      <c r="A2104" s="267"/>
      <c r="E2104" s="124"/>
      <c r="F2104" s="19"/>
      <c r="G2104" s="19"/>
    </row>
    <row r="2105" spans="1:7" ht="15">
      <c r="A2105" s="267"/>
      <c r="E2105" s="124"/>
      <c r="F2105" s="19"/>
      <c r="G2105" s="19"/>
    </row>
    <row r="2106" spans="1:7" ht="15">
      <c r="A2106" s="267"/>
      <c r="E2106" s="124"/>
      <c r="F2106" s="19"/>
      <c r="G2106" s="19"/>
    </row>
    <row r="2107" spans="1:7" ht="15">
      <c r="A2107" s="267"/>
      <c r="E2107" s="124"/>
      <c r="F2107" s="19"/>
      <c r="G2107" s="19"/>
    </row>
    <row r="2108" spans="1:7" ht="15">
      <c r="A2108" s="267"/>
      <c r="E2108" s="124"/>
      <c r="F2108" s="19"/>
      <c r="G2108" s="19"/>
    </row>
    <row r="2109" spans="1:7" ht="15">
      <c r="A2109" s="267"/>
      <c r="E2109" s="124"/>
      <c r="F2109" s="19"/>
      <c r="G2109" s="19"/>
    </row>
    <row r="2110" spans="1:7" ht="15">
      <c r="A2110" s="267"/>
      <c r="E2110" s="124"/>
      <c r="F2110" s="19"/>
      <c r="G2110" s="19"/>
    </row>
    <row r="2111" spans="1:7" ht="15">
      <c r="A2111" s="267"/>
      <c r="E2111" s="124"/>
      <c r="F2111" s="19"/>
      <c r="G2111" s="19"/>
    </row>
    <row r="2112" spans="1:7" ht="15">
      <c r="A2112" s="267"/>
      <c r="E2112" s="124"/>
      <c r="F2112" s="19"/>
      <c r="G2112" s="19"/>
    </row>
    <row r="2113" spans="1:7" ht="15">
      <c r="A2113" s="267"/>
      <c r="E2113" s="124"/>
      <c r="F2113" s="19"/>
      <c r="G2113" s="19"/>
    </row>
    <row r="2114" spans="1:7" ht="15">
      <c r="A2114" s="267"/>
      <c r="E2114" s="124"/>
      <c r="F2114" s="19"/>
      <c r="G2114" s="19"/>
    </row>
    <row r="2115" spans="1:7" ht="15">
      <c r="A2115" s="267"/>
      <c r="E2115" s="124"/>
      <c r="F2115" s="19"/>
      <c r="G2115" s="19"/>
    </row>
    <row r="2116" spans="1:7" ht="15">
      <c r="A2116" s="267"/>
      <c r="E2116" s="124"/>
      <c r="F2116" s="19"/>
      <c r="G2116" s="19"/>
    </row>
    <row r="2117" spans="1:7" ht="15">
      <c r="A2117" s="267"/>
      <c r="E2117" s="124"/>
      <c r="F2117" s="19"/>
      <c r="G2117" s="19"/>
    </row>
    <row r="2118" spans="1:7" ht="15">
      <c r="A2118" s="267"/>
      <c r="E2118" s="124"/>
      <c r="F2118" s="19"/>
      <c r="G2118" s="19"/>
    </row>
    <row r="2119" spans="1:7" ht="15">
      <c r="A2119" s="267"/>
      <c r="E2119" s="124"/>
      <c r="F2119" s="19"/>
      <c r="G2119" s="19"/>
    </row>
    <row r="2120" spans="1:7" ht="15">
      <c r="A2120" s="267"/>
      <c r="E2120" s="124"/>
      <c r="F2120" s="19"/>
      <c r="G2120" s="19"/>
    </row>
    <row r="2121" spans="1:7" ht="15">
      <c r="A2121" s="267"/>
      <c r="E2121" s="124"/>
      <c r="F2121" s="19"/>
      <c r="G2121" s="19"/>
    </row>
    <row r="2122" spans="1:7" ht="15">
      <c r="A2122" s="267"/>
      <c r="E2122" s="124"/>
      <c r="F2122" s="19"/>
      <c r="G2122" s="19"/>
    </row>
    <row r="2123" spans="1:7" ht="15">
      <c r="A2123" s="267"/>
      <c r="E2123" s="124"/>
      <c r="F2123" s="19"/>
      <c r="G2123" s="19"/>
    </row>
    <row r="2124" spans="1:7" ht="15">
      <c r="A2124" s="267"/>
      <c r="E2124" s="124"/>
      <c r="F2124" s="19"/>
      <c r="G2124" s="19"/>
    </row>
    <row r="2125" spans="1:7" ht="15">
      <c r="A2125" s="267"/>
      <c r="E2125" s="124"/>
      <c r="F2125" s="19"/>
      <c r="G2125" s="19"/>
    </row>
    <row r="2126" spans="1:7" ht="15">
      <c r="A2126" s="267"/>
      <c r="E2126" s="124"/>
      <c r="F2126" s="19"/>
      <c r="G2126" s="19"/>
    </row>
    <row r="2127" spans="1:7" ht="15">
      <c r="A2127" s="267"/>
      <c r="E2127" s="124"/>
      <c r="F2127" s="19"/>
      <c r="G2127" s="19"/>
    </row>
    <row r="2128" spans="1:7" ht="15">
      <c r="A2128" s="267"/>
      <c r="E2128" s="124"/>
      <c r="F2128" s="19"/>
      <c r="G2128" s="19"/>
    </row>
    <row r="2129" spans="1:7" ht="15">
      <c r="A2129" s="267"/>
      <c r="E2129" s="124"/>
      <c r="F2129" s="19"/>
      <c r="G2129" s="19"/>
    </row>
    <row r="2130" spans="1:7" ht="15">
      <c r="A2130" s="267"/>
      <c r="E2130" s="124"/>
      <c r="F2130" s="19"/>
      <c r="G2130" s="19"/>
    </row>
    <row r="2131" spans="1:7" ht="15">
      <c r="A2131" s="267"/>
      <c r="E2131" s="124"/>
      <c r="F2131" s="19"/>
      <c r="G2131" s="19"/>
    </row>
    <row r="2132" spans="1:7" ht="15">
      <c r="A2132" s="267"/>
      <c r="E2132" s="124"/>
      <c r="F2132" s="19"/>
      <c r="G2132" s="19"/>
    </row>
    <row r="2133" spans="1:7" ht="15">
      <c r="A2133" s="267"/>
      <c r="E2133" s="124"/>
      <c r="F2133" s="19"/>
      <c r="G2133" s="19"/>
    </row>
    <row r="2134" spans="1:7" ht="15">
      <c r="A2134" s="267"/>
      <c r="E2134" s="124"/>
      <c r="F2134" s="19"/>
      <c r="G2134" s="19"/>
    </row>
    <row r="2135" spans="1:7" ht="15">
      <c r="A2135" s="267"/>
      <c r="E2135" s="124"/>
      <c r="F2135" s="19"/>
      <c r="G2135" s="19"/>
    </row>
    <row r="2136" spans="1:7" ht="15">
      <c r="A2136" s="267"/>
      <c r="E2136" s="124"/>
      <c r="F2136" s="19"/>
      <c r="G2136" s="19"/>
    </row>
    <row r="2137" spans="1:7" ht="15">
      <c r="A2137" s="267"/>
      <c r="E2137" s="124"/>
      <c r="F2137" s="19"/>
      <c r="G2137" s="19"/>
    </row>
    <row r="2138" spans="1:7" ht="15">
      <c r="A2138" s="267"/>
      <c r="E2138" s="124"/>
      <c r="F2138" s="19"/>
      <c r="G2138" s="19"/>
    </row>
    <row r="2139" spans="1:7" ht="15">
      <c r="A2139" s="267"/>
      <c r="E2139" s="124"/>
      <c r="F2139" s="19"/>
      <c r="G2139" s="19"/>
    </row>
    <row r="2140" spans="1:7" ht="15">
      <c r="A2140" s="267"/>
      <c r="E2140" s="124"/>
      <c r="F2140" s="19"/>
      <c r="G2140" s="19"/>
    </row>
    <row r="2141" spans="1:7" ht="15">
      <c r="A2141" s="267"/>
      <c r="E2141" s="124"/>
      <c r="F2141" s="19"/>
      <c r="G2141" s="19"/>
    </row>
    <row r="2142" spans="1:7" ht="15">
      <c r="A2142" s="267"/>
      <c r="E2142" s="124"/>
      <c r="F2142" s="19"/>
      <c r="G2142" s="19"/>
    </row>
    <row r="2143" spans="1:7" ht="15">
      <c r="A2143" s="267"/>
      <c r="E2143" s="124"/>
      <c r="F2143" s="19"/>
      <c r="G2143" s="19"/>
    </row>
    <row r="2144" spans="1:7" ht="15">
      <c r="A2144" s="267"/>
      <c r="E2144" s="124"/>
      <c r="F2144" s="19"/>
      <c r="G2144" s="19"/>
    </row>
    <row r="2145" spans="1:7" ht="15">
      <c r="A2145" s="267"/>
      <c r="E2145" s="124"/>
      <c r="F2145" s="19"/>
      <c r="G2145" s="19"/>
    </row>
    <row r="2146" spans="1:7" ht="15">
      <c r="A2146" s="267"/>
      <c r="E2146" s="124"/>
      <c r="F2146" s="19"/>
      <c r="G2146" s="19"/>
    </row>
    <row r="2147" spans="1:7" ht="15">
      <c r="A2147" s="267"/>
      <c r="E2147" s="124"/>
      <c r="F2147" s="19"/>
      <c r="G2147" s="19"/>
    </row>
    <row r="2148" spans="1:7" ht="15">
      <c r="A2148" s="267"/>
      <c r="E2148" s="124"/>
      <c r="F2148" s="19"/>
      <c r="G2148" s="19"/>
    </row>
    <row r="2149" spans="1:7" ht="15">
      <c r="A2149" s="267"/>
      <c r="E2149" s="124"/>
      <c r="F2149" s="19"/>
      <c r="G2149" s="19"/>
    </row>
    <row r="2150" spans="1:7" ht="15">
      <c r="A2150" s="267"/>
      <c r="E2150" s="124"/>
      <c r="F2150" s="19"/>
      <c r="G2150" s="19"/>
    </row>
    <row r="2151" spans="1:7" ht="15">
      <c r="A2151" s="267"/>
      <c r="E2151" s="124"/>
      <c r="F2151" s="19"/>
      <c r="G2151" s="19"/>
    </row>
    <row r="2152" spans="1:7" ht="15">
      <c r="A2152" s="267"/>
      <c r="E2152" s="124"/>
      <c r="F2152" s="19"/>
      <c r="G2152" s="19"/>
    </row>
    <row r="2153" spans="1:7" ht="15">
      <c r="A2153" s="267"/>
      <c r="E2153" s="124"/>
      <c r="F2153" s="19"/>
      <c r="G2153" s="19"/>
    </row>
    <row r="2154" spans="1:7" ht="15">
      <c r="A2154" s="267"/>
      <c r="E2154" s="124"/>
      <c r="F2154" s="19"/>
      <c r="G2154" s="19"/>
    </row>
    <row r="2155" spans="1:7" ht="15">
      <c r="A2155" s="267"/>
      <c r="E2155" s="124"/>
      <c r="F2155" s="19"/>
      <c r="G2155" s="19"/>
    </row>
    <row r="2156" spans="1:7" ht="15">
      <c r="A2156" s="267"/>
      <c r="E2156" s="124"/>
      <c r="F2156" s="19"/>
      <c r="G2156" s="19"/>
    </row>
    <row r="2157" spans="1:7" ht="15">
      <c r="A2157" s="267"/>
      <c r="E2157" s="124"/>
      <c r="F2157" s="19"/>
      <c r="G2157" s="19"/>
    </row>
    <row r="2158" spans="1:7" ht="15">
      <c r="A2158" s="267"/>
      <c r="E2158" s="124"/>
      <c r="F2158" s="19"/>
      <c r="G2158" s="19"/>
    </row>
    <row r="2159" spans="1:7" ht="15">
      <c r="A2159" s="267"/>
      <c r="E2159" s="124"/>
      <c r="F2159" s="19"/>
      <c r="G2159" s="19"/>
    </row>
    <row r="2160" spans="1:7" ht="15">
      <c r="A2160" s="267"/>
      <c r="E2160" s="124"/>
      <c r="F2160" s="19"/>
      <c r="G2160" s="19"/>
    </row>
    <row r="2161" spans="1:7" ht="15">
      <c r="A2161" s="267"/>
      <c r="E2161" s="124"/>
      <c r="F2161" s="19"/>
      <c r="G2161" s="19"/>
    </row>
    <row r="2162" spans="1:7" ht="15">
      <c r="A2162" s="267"/>
      <c r="E2162" s="124"/>
      <c r="F2162" s="19"/>
      <c r="G2162" s="19"/>
    </row>
    <row r="2163" spans="1:7" ht="15">
      <c r="A2163" s="267"/>
      <c r="E2163" s="124"/>
      <c r="F2163" s="19"/>
      <c r="G2163" s="19"/>
    </row>
    <row r="2164" spans="1:7" ht="15">
      <c r="A2164" s="267"/>
      <c r="E2164" s="124"/>
      <c r="F2164" s="19"/>
      <c r="G2164" s="19"/>
    </row>
    <row r="2165" spans="1:7" ht="15">
      <c r="A2165" s="267"/>
      <c r="E2165" s="124"/>
      <c r="F2165" s="19"/>
      <c r="G2165" s="19"/>
    </row>
    <row r="2166" spans="1:7" ht="15">
      <c r="A2166" s="267"/>
      <c r="E2166" s="124"/>
      <c r="F2166" s="19"/>
      <c r="G2166" s="19"/>
    </row>
    <row r="2167" spans="1:7" ht="15">
      <c r="A2167" s="267"/>
      <c r="E2167" s="124"/>
      <c r="F2167" s="19"/>
      <c r="G2167" s="19"/>
    </row>
    <row r="2168" spans="1:7" ht="15">
      <c r="A2168" s="267"/>
      <c r="E2168" s="124"/>
      <c r="F2168" s="19"/>
      <c r="G2168" s="19"/>
    </row>
    <row r="2169" spans="1:7" ht="15">
      <c r="A2169" s="267"/>
      <c r="E2169" s="124"/>
      <c r="F2169" s="19"/>
      <c r="G2169" s="19"/>
    </row>
    <row r="2170" spans="1:7" ht="15">
      <c r="A2170" s="267"/>
      <c r="E2170" s="124"/>
      <c r="F2170" s="19"/>
      <c r="G2170" s="19"/>
    </row>
    <row r="2171" spans="1:7" ht="15">
      <c r="A2171" s="267"/>
      <c r="E2171" s="124"/>
      <c r="F2171" s="19"/>
      <c r="G2171" s="19"/>
    </row>
    <row r="2172" spans="1:7" ht="15">
      <c r="A2172" s="267"/>
      <c r="E2172" s="124"/>
      <c r="F2172" s="19"/>
      <c r="G2172" s="19"/>
    </row>
    <row r="2173" spans="1:7" ht="15">
      <c r="A2173" s="267"/>
      <c r="E2173" s="124"/>
      <c r="F2173" s="19"/>
      <c r="G2173" s="19"/>
    </row>
    <row r="2174" spans="1:7" ht="15">
      <c r="A2174" s="267"/>
      <c r="E2174" s="124"/>
      <c r="F2174" s="19"/>
      <c r="G2174" s="19"/>
    </row>
    <row r="2175" spans="1:7" ht="15">
      <c r="A2175" s="267"/>
      <c r="E2175" s="124"/>
      <c r="F2175" s="19"/>
      <c r="G2175" s="19"/>
    </row>
    <row r="2176" spans="1:7" ht="15">
      <c r="A2176" s="267"/>
      <c r="E2176" s="124"/>
      <c r="F2176" s="19"/>
      <c r="G2176" s="19"/>
    </row>
    <row r="2177" spans="1:7" ht="15">
      <c r="A2177" s="267"/>
      <c r="E2177" s="124"/>
      <c r="F2177" s="19"/>
      <c r="G2177" s="19"/>
    </row>
    <row r="2178" spans="1:7" ht="15">
      <c r="A2178" s="267"/>
      <c r="E2178" s="124"/>
      <c r="F2178" s="19"/>
      <c r="G2178" s="19"/>
    </row>
    <row r="2179" spans="1:7" ht="15">
      <c r="A2179" s="267"/>
      <c r="E2179" s="124"/>
      <c r="F2179" s="19"/>
      <c r="G2179" s="19"/>
    </row>
    <row r="2180" spans="1:7" ht="15">
      <c r="A2180" s="267"/>
      <c r="E2180" s="124"/>
      <c r="F2180" s="19"/>
      <c r="G2180" s="19"/>
    </row>
    <row r="2181" spans="1:7" ht="15">
      <c r="A2181" s="267"/>
      <c r="E2181" s="124"/>
      <c r="F2181" s="19"/>
      <c r="G2181" s="19"/>
    </row>
    <row r="2182" spans="1:7" ht="15">
      <c r="A2182" s="267"/>
      <c r="E2182" s="124"/>
      <c r="F2182" s="19"/>
      <c r="G2182" s="19"/>
    </row>
    <row r="2183" spans="1:7" ht="15">
      <c r="A2183" s="267"/>
      <c r="E2183" s="124"/>
      <c r="F2183" s="19"/>
      <c r="G2183" s="19"/>
    </row>
    <row r="2184" spans="1:7" ht="15">
      <c r="A2184" s="267"/>
      <c r="E2184" s="124"/>
      <c r="F2184" s="19"/>
      <c r="G2184" s="19"/>
    </row>
    <row r="2185" spans="1:7" ht="15">
      <c r="A2185" s="267"/>
      <c r="E2185" s="124"/>
      <c r="F2185" s="19"/>
      <c r="G2185" s="19"/>
    </row>
    <row r="2186" spans="1:7" ht="15">
      <c r="A2186" s="267"/>
      <c r="E2186" s="124"/>
      <c r="F2186" s="19"/>
      <c r="G2186" s="19"/>
    </row>
    <row r="2187" spans="1:7" ht="15">
      <c r="A2187" s="267"/>
      <c r="E2187" s="124"/>
      <c r="F2187" s="19"/>
      <c r="G2187" s="19"/>
    </row>
    <row r="2188" spans="1:7" ht="15">
      <c r="A2188" s="267"/>
      <c r="E2188" s="124"/>
      <c r="F2188" s="19"/>
      <c r="G2188" s="19"/>
    </row>
    <row r="2189" spans="1:7" ht="15">
      <c r="A2189" s="267"/>
      <c r="E2189" s="124"/>
      <c r="F2189" s="19"/>
      <c r="G2189" s="19"/>
    </row>
    <row r="2190" spans="1:7" ht="15">
      <c r="A2190" s="267"/>
      <c r="E2190" s="124"/>
      <c r="F2190" s="19"/>
      <c r="G2190" s="19"/>
    </row>
    <row r="2191" spans="1:7" ht="15">
      <c r="A2191" s="267"/>
      <c r="E2191" s="124"/>
      <c r="F2191" s="19"/>
      <c r="G2191" s="19"/>
    </row>
    <row r="2192" spans="1:7" ht="15">
      <c r="A2192" s="267"/>
      <c r="E2192" s="124"/>
      <c r="F2192" s="19"/>
      <c r="G2192" s="19"/>
    </row>
    <row r="2193" spans="1:7" ht="15">
      <c r="A2193" s="267"/>
      <c r="E2193" s="124"/>
      <c r="F2193" s="19"/>
      <c r="G2193" s="19"/>
    </row>
    <row r="2194" spans="1:7" ht="15">
      <c r="A2194" s="267"/>
      <c r="E2194" s="124"/>
      <c r="F2194" s="19"/>
      <c r="G2194" s="19"/>
    </row>
    <row r="2195" spans="1:7" ht="15">
      <c r="A2195" s="267"/>
      <c r="E2195" s="124"/>
      <c r="F2195" s="19"/>
      <c r="G2195" s="19"/>
    </row>
    <row r="2196" spans="1:7" ht="15">
      <c r="A2196" s="267"/>
      <c r="E2196" s="124"/>
      <c r="F2196" s="19"/>
      <c r="G2196" s="19"/>
    </row>
    <row r="2197" spans="1:7" ht="15">
      <c r="A2197" s="267"/>
      <c r="E2197" s="124"/>
      <c r="F2197" s="19"/>
      <c r="G2197" s="19"/>
    </row>
    <row r="2198" spans="1:7" ht="15">
      <c r="A2198" s="267"/>
      <c r="E2198" s="124"/>
      <c r="F2198" s="19"/>
      <c r="G2198" s="19"/>
    </row>
    <row r="2199" spans="1:7" ht="15">
      <c r="A2199" s="267"/>
      <c r="E2199" s="124"/>
      <c r="F2199" s="19"/>
      <c r="G2199" s="19"/>
    </row>
    <row r="2200" spans="1:7" ht="15">
      <c r="A2200" s="267"/>
      <c r="E2200" s="124"/>
      <c r="F2200" s="19"/>
      <c r="G2200" s="19"/>
    </row>
    <row r="2201" spans="1:7" ht="15">
      <c r="A2201" s="267"/>
      <c r="E2201" s="124"/>
      <c r="F2201" s="19"/>
      <c r="G2201" s="19"/>
    </row>
    <row r="2202" spans="1:7" ht="15">
      <c r="A2202" s="267"/>
      <c r="E2202" s="124"/>
      <c r="F2202" s="19"/>
      <c r="G2202" s="19"/>
    </row>
    <row r="2203" spans="1:7" ht="15">
      <c r="A2203" s="267"/>
      <c r="E2203" s="124"/>
      <c r="F2203" s="19"/>
      <c r="G2203" s="19"/>
    </row>
    <row r="2204" spans="1:7" ht="15">
      <c r="A2204" s="267"/>
      <c r="E2204" s="124"/>
      <c r="F2204" s="19"/>
      <c r="G2204" s="19"/>
    </row>
    <row r="2205" spans="1:7" ht="15">
      <c r="A2205" s="267"/>
      <c r="E2205" s="124"/>
      <c r="F2205" s="19"/>
      <c r="G2205" s="19"/>
    </row>
    <row r="2206" spans="1:7" ht="15">
      <c r="A2206" s="267"/>
      <c r="E2206" s="124"/>
      <c r="F2206" s="19"/>
      <c r="G2206" s="19"/>
    </row>
    <row r="2207" spans="1:7" ht="15">
      <c r="A2207" s="267"/>
      <c r="E2207" s="124"/>
      <c r="F2207" s="19"/>
      <c r="G2207" s="19"/>
    </row>
    <row r="2208" spans="1:7" ht="15">
      <c r="A2208" s="267"/>
      <c r="E2208" s="124"/>
      <c r="F2208" s="19"/>
      <c r="G2208" s="19"/>
    </row>
    <row r="2209" spans="1:7" ht="15">
      <c r="A2209" s="267"/>
      <c r="E2209" s="124"/>
      <c r="F2209" s="19"/>
      <c r="G2209" s="19"/>
    </row>
    <row r="2210" spans="1:7" ht="15">
      <c r="A2210" s="267"/>
      <c r="E2210" s="124"/>
      <c r="F2210" s="19"/>
      <c r="G2210" s="19"/>
    </row>
    <row r="2211" spans="1:7" ht="15">
      <c r="A2211" s="267"/>
      <c r="E2211" s="124"/>
      <c r="F2211" s="19"/>
      <c r="G2211" s="19"/>
    </row>
    <row r="2212" spans="1:7" ht="15">
      <c r="A2212" s="267"/>
      <c r="E2212" s="124"/>
      <c r="F2212" s="19"/>
      <c r="G2212" s="19"/>
    </row>
    <row r="2213" spans="1:7" ht="15">
      <c r="A2213" s="267"/>
      <c r="E2213" s="124"/>
      <c r="F2213" s="19"/>
      <c r="G2213" s="19"/>
    </row>
    <row r="2214" spans="1:7" ht="15">
      <c r="A2214" s="267"/>
      <c r="E2214" s="124"/>
      <c r="F2214" s="19"/>
      <c r="G2214" s="19"/>
    </row>
    <row r="2215" spans="1:7" ht="15">
      <c r="A2215" s="267"/>
      <c r="E2215" s="124"/>
      <c r="F2215" s="19"/>
      <c r="G2215" s="19"/>
    </row>
    <row r="2216" spans="1:7" ht="15">
      <c r="A2216" s="267"/>
      <c r="E2216" s="124"/>
      <c r="F2216" s="19"/>
      <c r="G2216" s="19"/>
    </row>
    <row r="2217" spans="1:7" ht="15">
      <c r="A2217" s="267"/>
      <c r="E2217" s="124"/>
      <c r="F2217" s="19"/>
      <c r="G2217" s="19"/>
    </row>
    <row r="2218" spans="1:7" ht="15">
      <c r="A2218" s="267"/>
      <c r="E2218" s="124"/>
      <c r="F2218" s="19"/>
      <c r="G2218" s="19"/>
    </row>
    <row r="2219" spans="1:7" ht="15">
      <c r="A2219" s="267"/>
      <c r="E2219" s="124"/>
      <c r="F2219" s="19"/>
      <c r="G2219" s="19"/>
    </row>
    <row r="2220" spans="1:7" ht="15">
      <c r="A2220" s="267"/>
      <c r="E2220" s="124"/>
      <c r="F2220" s="19"/>
      <c r="G2220" s="19"/>
    </row>
    <row r="2221" spans="1:7" ht="15">
      <c r="A2221" s="267"/>
      <c r="E2221" s="124"/>
      <c r="F2221" s="19"/>
      <c r="G2221" s="19"/>
    </row>
    <row r="2222" spans="1:7" ht="15">
      <c r="A2222" s="267"/>
      <c r="E2222" s="124"/>
      <c r="F2222" s="19"/>
      <c r="G2222" s="19"/>
    </row>
    <row r="2223" spans="1:7" ht="15">
      <c r="A2223" s="267"/>
      <c r="E2223" s="124"/>
      <c r="F2223" s="19"/>
      <c r="G2223" s="19"/>
    </row>
    <row r="2224" spans="1:7" ht="15">
      <c r="A2224" s="267"/>
      <c r="E2224" s="124"/>
      <c r="F2224" s="19"/>
      <c r="G2224" s="19"/>
    </row>
    <row r="2225" spans="1:7" ht="15">
      <c r="A2225" s="267"/>
      <c r="E2225" s="124"/>
      <c r="F2225" s="19"/>
      <c r="G2225" s="19"/>
    </row>
    <row r="2226" spans="1:7" ht="15">
      <c r="A2226" s="267"/>
      <c r="E2226" s="124"/>
      <c r="F2226" s="19"/>
      <c r="G2226" s="19"/>
    </row>
    <row r="2227" spans="1:7" ht="15">
      <c r="A2227" s="267"/>
      <c r="E2227" s="124"/>
      <c r="F2227" s="19"/>
      <c r="G2227" s="19"/>
    </row>
    <row r="2228" spans="1:7" ht="15">
      <c r="A2228" s="267"/>
      <c r="E2228" s="124"/>
      <c r="F2228" s="19"/>
      <c r="G2228" s="19"/>
    </row>
    <row r="2229" spans="1:7" ht="15">
      <c r="A2229" s="267"/>
      <c r="E2229" s="124"/>
      <c r="F2229" s="19"/>
      <c r="G2229" s="19"/>
    </row>
    <row r="2230" spans="1:7" ht="15">
      <c r="A2230" s="267"/>
      <c r="E2230" s="124"/>
      <c r="F2230" s="19"/>
      <c r="G2230" s="19"/>
    </row>
    <row r="2231" spans="1:7" ht="15">
      <c r="A2231" s="267"/>
      <c r="E2231" s="124"/>
      <c r="F2231" s="19"/>
      <c r="G2231" s="19"/>
    </row>
    <row r="2232" spans="1:7" ht="15">
      <c r="A2232" s="267"/>
      <c r="E2232" s="124"/>
      <c r="F2232" s="19"/>
      <c r="G2232" s="19"/>
    </row>
    <row r="2233" spans="1:7" ht="15">
      <c r="A2233" s="267"/>
      <c r="E2233" s="124"/>
      <c r="F2233" s="19"/>
      <c r="G2233" s="19"/>
    </row>
    <row r="2234" spans="1:7" ht="15">
      <c r="A2234" s="267"/>
      <c r="E2234" s="124"/>
      <c r="F2234" s="19"/>
      <c r="G2234" s="19"/>
    </row>
    <row r="2235" spans="1:7" ht="15">
      <c r="A2235" s="267"/>
      <c r="E2235" s="124"/>
      <c r="F2235" s="19"/>
      <c r="G2235" s="19"/>
    </row>
    <row r="2236" spans="1:7" ht="15">
      <c r="A2236" s="267"/>
      <c r="E2236" s="124"/>
      <c r="F2236" s="19"/>
      <c r="G2236" s="19"/>
    </row>
    <row r="2237" spans="1:7" ht="15">
      <c r="A2237" s="267"/>
      <c r="E2237" s="124"/>
      <c r="F2237" s="19"/>
      <c r="G2237" s="19"/>
    </row>
    <row r="2238" spans="1:7" ht="15">
      <c r="A2238" s="267"/>
      <c r="E2238" s="124"/>
      <c r="F2238" s="19"/>
      <c r="G2238" s="19"/>
    </row>
    <row r="2239" spans="1:7" ht="15">
      <c r="A2239" s="267"/>
      <c r="E2239" s="124"/>
      <c r="F2239" s="19"/>
      <c r="G2239" s="19"/>
    </row>
    <row r="2240" spans="1:7" ht="15">
      <c r="A2240" s="267"/>
      <c r="E2240" s="124"/>
      <c r="F2240" s="19"/>
      <c r="G2240" s="19"/>
    </row>
    <row r="2241" spans="1:7" ht="15">
      <c r="A2241" s="267"/>
      <c r="E2241" s="124"/>
      <c r="F2241" s="19"/>
      <c r="G2241" s="19"/>
    </row>
    <row r="2242" spans="1:7" ht="15">
      <c r="A2242" s="267"/>
      <c r="E2242" s="124"/>
      <c r="F2242" s="19"/>
      <c r="G2242" s="19"/>
    </row>
    <row r="2243" spans="1:7" ht="15">
      <c r="A2243" s="267"/>
      <c r="E2243" s="124"/>
      <c r="F2243" s="19"/>
      <c r="G2243" s="19"/>
    </row>
    <row r="2244" spans="1:7" ht="15">
      <c r="A2244" s="267"/>
      <c r="E2244" s="124"/>
      <c r="F2244" s="19"/>
      <c r="G2244" s="19"/>
    </row>
    <row r="2245" spans="1:7" ht="15">
      <c r="A2245" s="267"/>
      <c r="E2245" s="124"/>
      <c r="F2245" s="19"/>
      <c r="G2245" s="19"/>
    </row>
    <row r="2246" spans="1:7" ht="15">
      <c r="A2246" s="267"/>
      <c r="E2246" s="124"/>
      <c r="F2246" s="19"/>
      <c r="G2246" s="19"/>
    </row>
    <row r="2247" spans="1:7" ht="15">
      <c r="A2247" s="267"/>
      <c r="E2247" s="124"/>
      <c r="F2247" s="19"/>
      <c r="G2247" s="19"/>
    </row>
    <row r="2248" spans="1:7" ht="15">
      <c r="A2248" s="267"/>
      <c r="E2248" s="124"/>
      <c r="F2248" s="19"/>
      <c r="G2248" s="19"/>
    </row>
    <row r="2249" spans="1:7" ht="15">
      <c r="A2249" s="267"/>
      <c r="E2249" s="124"/>
      <c r="F2249" s="19"/>
      <c r="G2249" s="19"/>
    </row>
    <row r="2250" spans="1:7" ht="15">
      <c r="A2250" s="267"/>
      <c r="E2250" s="124"/>
      <c r="F2250" s="19"/>
      <c r="G2250" s="19"/>
    </row>
    <row r="2251" spans="1:7" ht="15">
      <c r="A2251" s="267"/>
      <c r="E2251" s="124"/>
      <c r="F2251" s="19"/>
      <c r="G2251" s="19"/>
    </row>
    <row r="2252" spans="1:7" ht="15">
      <c r="A2252" s="267"/>
      <c r="E2252" s="124"/>
      <c r="F2252" s="19"/>
      <c r="G2252" s="19"/>
    </row>
    <row r="2253" spans="1:7" ht="15">
      <c r="A2253" s="267"/>
      <c r="E2253" s="124"/>
      <c r="F2253" s="19"/>
      <c r="G2253" s="19"/>
    </row>
    <row r="2254" spans="1:7" ht="15">
      <c r="A2254" s="267"/>
      <c r="E2254" s="124"/>
      <c r="F2254" s="19"/>
      <c r="G2254" s="19"/>
    </row>
    <row r="2255" spans="1:7" ht="15">
      <c r="A2255" s="267"/>
      <c r="E2255" s="124"/>
      <c r="F2255" s="19"/>
      <c r="G2255" s="19"/>
    </row>
    <row r="2256" spans="1:7" ht="15">
      <c r="A2256" s="267"/>
      <c r="E2256" s="124"/>
      <c r="F2256" s="19"/>
      <c r="G2256" s="19"/>
    </row>
    <row r="2257" spans="1:7" ht="15">
      <c r="A2257" s="267"/>
      <c r="E2257" s="124"/>
      <c r="F2257" s="19"/>
      <c r="G2257" s="19"/>
    </row>
    <row r="2258" spans="1:7" ht="15">
      <c r="A2258" s="267"/>
      <c r="E2258" s="124"/>
      <c r="F2258" s="19"/>
      <c r="G2258" s="19"/>
    </row>
    <row r="2259" spans="1:7" ht="15">
      <c r="A2259" s="267"/>
      <c r="E2259" s="124"/>
      <c r="F2259" s="19"/>
      <c r="G2259" s="19"/>
    </row>
    <row r="2260" spans="1:7" ht="15">
      <c r="A2260" s="267"/>
      <c r="E2260" s="124"/>
      <c r="F2260" s="19"/>
      <c r="G2260" s="19"/>
    </row>
    <row r="2261" spans="1:7" ht="15">
      <c r="A2261" s="267"/>
      <c r="E2261" s="124"/>
      <c r="F2261" s="19"/>
      <c r="G2261" s="19"/>
    </row>
    <row r="2262" spans="1:7" ht="15">
      <c r="A2262" s="267"/>
      <c r="E2262" s="124"/>
      <c r="F2262" s="19"/>
      <c r="G2262" s="19"/>
    </row>
    <row r="2263" spans="1:7" ht="15">
      <c r="A2263" s="267"/>
      <c r="E2263" s="124"/>
      <c r="F2263" s="19"/>
      <c r="G2263" s="19"/>
    </row>
    <row r="2264" spans="1:7" ht="15">
      <c r="A2264" s="267"/>
      <c r="E2264" s="124"/>
      <c r="F2264" s="19"/>
      <c r="G2264" s="19"/>
    </row>
    <row r="2265" spans="1:7" ht="15">
      <c r="A2265" s="267"/>
      <c r="E2265" s="124"/>
      <c r="F2265" s="19"/>
      <c r="G2265" s="19"/>
    </row>
    <row r="2266" spans="1:7" ht="15">
      <c r="A2266" s="267"/>
      <c r="E2266" s="124"/>
      <c r="F2266" s="19"/>
      <c r="G2266" s="19"/>
    </row>
    <row r="2267" spans="1:7" ht="15">
      <c r="A2267" s="267"/>
      <c r="E2267" s="124"/>
      <c r="F2267" s="19"/>
      <c r="G2267" s="19"/>
    </row>
    <row r="2268" spans="1:7" ht="15">
      <c r="A2268" s="267"/>
      <c r="E2268" s="124"/>
      <c r="F2268" s="19"/>
      <c r="G2268" s="19"/>
    </row>
    <row r="2269" spans="1:7" ht="15">
      <c r="A2269" s="267"/>
      <c r="E2269" s="124"/>
      <c r="F2269" s="19"/>
      <c r="G2269" s="19"/>
    </row>
    <row r="2270" spans="1:7" ht="15">
      <c r="A2270" s="267"/>
      <c r="E2270" s="124"/>
      <c r="F2270" s="19"/>
      <c r="G2270" s="19"/>
    </row>
    <row r="2271" spans="1:7" ht="15">
      <c r="A2271" s="267"/>
      <c r="E2271" s="124"/>
      <c r="F2271" s="19"/>
      <c r="G2271" s="19"/>
    </row>
    <row r="2272" spans="1:7" ht="15">
      <c r="A2272" s="267"/>
      <c r="E2272" s="124"/>
      <c r="F2272" s="19"/>
      <c r="G2272" s="19"/>
    </row>
    <row r="2273" spans="1:7" ht="15">
      <c r="A2273" s="267"/>
      <c r="E2273" s="124"/>
      <c r="F2273" s="19"/>
      <c r="G2273" s="19"/>
    </row>
    <row r="2274" spans="1:7" ht="15">
      <c r="A2274" s="267"/>
      <c r="E2274" s="124"/>
      <c r="F2274" s="19"/>
      <c r="G2274" s="19"/>
    </row>
    <row r="2275" spans="1:7" ht="15">
      <c r="A2275" s="267"/>
      <c r="E2275" s="124"/>
      <c r="F2275" s="19"/>
      <c r="G2275" s="19"/>
    </row>
    <row r="2276" spans="1:7" ht="15">
      <c r="A2276" s="267"/>
      <c r="E2276" s="124"/>
      <c r="F2276" s="19"/>
      <c r="G2276" s="19"/>
    </row>
    <row r="2277" spans="1:7" ht="15">
      <c r="A2277" s="267"/>
      <c r="E2277" s="124"/>
      <c r="F2277" s="19"/>
      <c r="G2277" s="19"/>
    </row>
    <row r="2278" spans="1:7" ht="15">
      <c r="A2278" s="267"/>
      <c r="E2278" s="124"/>
      <c r="F2278" s="19"/>
      <c r="G2278" s="19"/>
    </row>
    <row r="2279" spans="1:7" ht="15">
      <c r="A2279" s="267"/>
      <c r="E2279" s="124"/>
      <c r="F2279" s="19"/>
      <c r="G2279" s="19"/>
    </row>
    <row r="2280" spans="1:7" ht="15">
      <c r="A2280" s="267"/>
      <c r="E2280" s="124"/>
      <c r="F2280" s="19"/>
      <c r="G2280" s="19"/>
    </row>
    <row r="2281" spans="1:7" ht="15">
      <c r="A2281" s="267"/>
      <c r="E2281" s="124"/>
      <c r="F2281" s="19"/>
      <c r="G2281" s="19"/>
    </row>
    <row r="2282" spans="1:7" ht="15">
      <c r="A2282" s="267"/>
      <c r="E2282" s="124"/>
      <c r="F2282" s="19"/>
      <c r="G2282" s="19"/>
    </row>
    <row r="2283" spans="1:7" ht="15">
      <c r="A2283" s="267"/>
      <c r="E2283" s="124"/>
      <c r="F2283" s="19"/>
      <c r="G2283" s="19"/>
    </row>
    <row r="2284" spans="1:7" ht="15">
      <c r="A2284" s="267"/>
      <c r="E2284" s="124"/>
      <c r="F2284" s="19"/>
      <c r="G2284" s="19"/>
    </row>
    <row r="2285" spans="1:7" ht="15">
      <c r="A2285" s="267"/>
      <c r="E2285" s="124"/>
      <c r="F2285" s="19"/>
      <c r="G2285" s="19"/>
    </row>
    <row r="2286" spans="1:7" ht="15">
      <c r="A2286" s="267"/>
      <c r="E2286" s="124"/>
      <c r="F2286" s="19"/>
      <c r="G2286" s="19"/>
    </row>
    <row r="2287" spans="1:7" ht="15">
      <c r="A2287" s="267"/>
      <c r="E2287" s="124"/>
      <c r="F2287" s="19"/>
      <c r="G2287" s="19"/>
    </row>
    <row r="2288" spans="1:7" ht="15">
      <c r="A2288" s="267"/>
      <c r="E2288" s="124"/>
      <c r="F2288" s="19"/>
      <c r="G2288" s="19"/>
    </row>
    <row r="2289" spans="1:7" ht="15">
      <c r="A2289" s="267"/>
      <c r="E2289" s="124"/>
      <c r="F2289" s="19"/>
      <c r="G2289" s="19"/>
    </row>
    <row r="2290" spans="1:7" ht="15">
      <c r="A2290" s="267"/>
      <c r="E2290" s="124"/>
      <c r="F2290" s="19"/>
      <c r="G2290" s="19"/>
    </row>
    <row r="2291" spans="1:7" ht="15">
      <c r="A2291" s="267"/>
      <c r="E2291" s="124"/>
      <c r="F2291" s="19"/>
      <c r="G2291" s="19"/>
    </row>
    <row r="2292" spans="1:7" ht="15">
      <c r="A2292" s="267"/>
      <c r="E2292" s="124"/>
      <c r="F2292" s="19"/>
      <c r="G2292" s="19"/>
    </row>
    <row r="2293" spans="1:7" ht="15">
      <c r="A2293" s="267"/>
      <c r="E2293" s="124"/>
      <c r="F2293" s="19"/>
      <c r="G2293" s="19"/>
    </row>
    <row r="2294" spans="1:7" ht="15">
      <c r="A2294" s="267"/>
      <c r="E2294" s="124"/>
      <c r="F2294" s="19"/>
      <c r="G2294" s="19"/>
    </row>
    <row r="2295" spans="1:7" ht="15">
      <c r="A2295" s="267"/>
      <c r="E2295" s="124"/>
      <c r="F2295" s="19"/>
      <c r="G2295" s="19"/>
    </row>
    <row r="2296" spans="1:7" ht="15">
      <c r="A2296" s="267"/>
      <c r="E2296" s="124"/>
      <c r="F2296" s="19"/>
      <c r="G2296" s="19"/>
    </row>
    <row r="2297" spans="1:7" ht="15">
      <c r="A2297" s="267"/>
      <c r="E2297" s="124"/>
      <c r="F2297" s="19"/>
      <c r="G2297" s="19"/>
    </row>
    <row r="2298" spans="1:7" ht="15">
      <c r="A2298" s="267"/>
      <c r="E2298" s="124"/>
      <c r="F2298" s="19"/>
      <c r="G2298" s="19"/>
    </row>
    <row r="2299" spans="1:7" ht="15">
      <c r="A2299" s="267"/>
      <c r="E2299" s="124"/>
      <c r="F2299" s="19"/>
      <c r="G2299" s="19"/>
    </row>
    <row r="2300" spans="1:7" ht="15">
      <c r="A2300" s="267"/>
      <c r="E2300" s="124"/>
      <c r="F2300" s="19"/>
      <c r="G2300" s="19"/>
    </row>
    <row r="2301" spans="1:7" ht="15">
      <c r="A2301" s="267"/>
      <c r="E2301" s="124"/>
      <c r="F2301" s="19"/>
      <c r="G2301" s="19"/>
    </row>
    <row r="2302" spans="1:7" ht="15">
      <c r="A2302" s="267"/>
      <c r="E2302" s="124"/>
      <c r="F2302" s="19"/>
      <c r="G2302" s="19"/>
    </row>
    <row r="2303" spans="1:7" ht="15">
      <c r="A2303" s="267"/>
      <c r="E2303" s="124"/>
      <c r="F2303" s="19"/>
      <c r="G2303" s="19"/>
    </row>
    <row r="2304" spans="1:7" ht="15">
      <c r="A2304" s="267"/>
      <c r="E2304" s="124"/>
      <c r="F2304" s="19"/>
      <c r="G2304" s="19"/>
    </row>
    <row r="2305" spans="1:7" ht="15">
      <c r="A2305" s="267"/>
      <c r="E2305" s="124"/>
      <c r="F2305" s="19"/>
      <c r="G2305" s="19"/>
    </row>
    <row r="2306" spans="1:7" ht="15">
      <c r="A2306" s="267"/>
      <c r="E2306" s="124"/>
      <c r="F2306" s="19"/>
      <c r="G2306" s="19"/>
    </row>
    <row r="2307" spans="1:7" ht="15">
      <c r="A2307" s="267"/>
      <c r="E2307" s="124"/>
      <c r="F2307" s="19"/>
      <c r="G2307" s="19"/>
    </row>
    <row r="2308" spans="1:7" ht="15">
      <c r="A2308" s="267"/>
      <c r="E2308" s="124"/>
      <c r="F2308" s="19"/>
      <c r="G2308" s="19"/>
    </row>
    <row r="2309" spans="1:7" ht="15">
      <c r="A2309" s="267"/>
      <c r="E2309" s="124"/>
      <c r="F2309" s="19"/>
      <c r="G2309" s="19"/>
    </row>
    <row r="2310" spans="1:7" ht="15">
      <c r="A2310" s="267"/>
      <c r="E2310" s="124"/>
      <c r="F2310" s="19"/>
      <c r="G2310" s="19"/>
    </row>
    <row r="2311" spans="1:7" ht="15">
      <c r="A2311" s="267"/>
      <c r="E2311" s="124"/>
      <c r="F2311" s="19"/>
      <c r="G2311" s="19"/>
    </row>
    <row r="2312" spans="1:7" ht="15">
      <c r="A2312" s="267"/>
      <c r="E2312" s="124"/>
      <c r="F2312" s="19"/>
      <c r="G2312" s="19"/>
    </row>
    <row r="2313" spans="1:7" ht="15">
      <c r="A2313" s="267"/>
      <c r="E2313" s="124"/>
      <c r="F2313" s="19"/>
      <c r="G2313" s="19"/>
    </row>
    <row r="2314" spans="1:7" ht="15">
      <c r="A2314" s="267"/>
      <c r="E2314" s="124"/>
      <c r="F2314" s="19"/>
      <c r="G2314" s="19"/>
    </row>
    <row r="2315" spans="1:7" ht="15">
      <c r="A2315" s="267"/>
      <c r="E2315" s="124"/>
      <c r="F2315" s="19"/>
      <c r="G2315" s="19"/>
    </row>
    <row r="2316" spans="1:7" ht="15">
      <c r="A2316" s="267"/>
      <c r="E2316" s="124"/>
      <c r="F2316" s="19"/>
      <c r="G2316" s="19"/>
    </row>
    <row r="2317" spans="1:7" ht="15">
      <c r="A2317" s="267"/>
      <c r="E2317" s="124"/>
      <c r="F2317" s="19"/>
      <c r="G2317" s="19"/>
    </row>
    <row r="2318" spans="1:7" ht="15">
      <c r="A2318" s="267"/>
      <c r="E2318" s="124"/>
      <c r="F2318" s="19"/>
      <c r="G2318" s="19"/>
    </row>
    <row r="2319" spans="1:7" ht="15">
      <c r="A2319" s="267"/>
      <c r="E2319" s="124"/>
      <c r="F2319" s="19"/>
      <c r="G2319" s="19"/>
    </row>
    <row r="2320" spans="1:7" ht="15">
      <c r="A2320" s="267"/>
      <c r="E2320" s="124"/>
      <c r="F2320" s="19"/>
      <c r="G2320" s="19"/>
    </row>
    <row r="2321" spans="1:7" ht="15">
      <c r="A2321" s="267"/>
      <c r="E2321" s="124"/>
      <c r="F2321" s="19"/>
      <c r="G2321" s="19"/>
    </row>
    <row r="2322" spans="1:7" ht="15">
      <c r="A2322" s="267"/>
      <c r="E2322" s="124"/>
      <c r="F2322" s="19"/>
      <c r="G2322" s="19"/>
    </row>
    <row r="2323" spans="1:7" ht="15">
      <c r="A2323" s="267"/>
      <c r="E2323" s="124"/>
      <c r="F2323" s="19"/>
      <c r="G2323" s="19"/>
    </row>
    <row r="2324" spans="1:7" ht="15">
      <c r="A2324" s="267"/>
      <c r="E2324" s="124"/>
      <c r="F2324" s="19"/>
      <c r="G2324" s="19"/>
    </row>
    <row r="2325" spans="1:7" ht="15">
      <c r="A2325" s="267"/>
      <c r="E2325" s="124"/>
      <c r="F2325" s="19"/>
      <c r="G2325" s="19"/>
    </row>
    <row r="2326" spans="1:7" ht="15">
      <c r="A2326" s="267"/>
      <c r="E2326" s="124"/>
      <c r="F2326" s="19"/>
      <c r="G2326" s="19"/>
    </row>
    <row r="2327" spans="1:7" ht="15">
      <c r="A2327" s="267"/>
      <c r="E2327" s="124"/>
      <c r="F2327" s="19"/>
      <c r="G2327" s="19"/>
    </row>
    <row r="2328" spans="1:7" ht="15">
      <c r="A2328" s="267"/>
      <c r="E2328" s="124"/>
      <c r="F2328" s="19"/>
      <c r="G2328" s="19"/>
    </row>
    <row r="2329" spans="1:7" ht="15">
      <c r="A2329" s="267"/>
      <c r="E2329" s="124"/>
      <c r="F2329" s="19"/>
      <c r="G2329" s="19"/>
    </row>
    <row r="2330" spans="1:7" ht="15">
      <c r="A2330" s="267"/>
      <c r="E2330" s="124"/>
      <c r="F2330" s="19"/>
      <c r="G2330" s="19"/>
    </row>
    <row r="2331" spans="1:7" ht="15">
      <c r="A2331" s="267"/>
      <c r="E2331" s="124"/>
      <c r="F2331" s="19"/>
      <c r="G2331" s="19"/>
    </row>
    <row r="2332" spans="1:7" ht="15">
      <c r="A2332" s="267"/>
      <c r="E2332" s="124"/>
      <c r="F2332" s="19"/>
      <c r="G2332" s="19"/>
    </row>
    <row r="2333" spans="1:7" ht="15">
      <c r="A2333" s="267"/>
      <c r="E2333" s="124"/>
      <c r="F2333" s="19"/>
      <c r="G2333" s="19"/>
    </row>
    <row r="2334" spans="1:7" ht="15">
      <c r="A2334" s="267"/>
      <c r="E2334" s="124"/>
      <c r="F2334" s="19"/>
      <c r="G2334" s="19"/>
    </row>
    <row r="2335" spans="1:7" ht="15">
      <c r="A2335" s="267"/>
      <c r="E2335" s="124"/>
      <c r="F2335" s="19"/>
      <c r="G2335" s="19"/>
    </row>
    <row r="2336" spans="1:7" ht="15">
      <c r="A2336" s="267"/>
      <c r="E2336" s="124"/>
      <c r="F2336" s="19"/>
      <c r="G2336" s="19"/>
    </row>
    <row r="2337" spans="1:7" ht="15">
      <c r="A2337" s="267"/>
      <c r="E2337" s="124"/>
      <c r="F2337" s="19"/>
      <c r="G2337" s="19"/>
    </row>
    <row r="2338" spans="1:7" ht="15">
      <c r="A2338" s="267"/>
      <c r="E2338" s="124"/>
      <c r="F2338" s="19"/>
      <c r="G2338" s="19"/>
    </row>
    <row r="2339" spans="1:7" ht="15">
      <c r="A2339" s="267"/>
      <c r="E2339" s="124"/>
      <c r="F2339" s="19"/>
      <c r="G2339" s="19"/>
    </row>
    <row r="2340" spans="1:7" ht="15">
      <c r="A2340" s="267"/>
      <c r="E2340" s="124"/>
      <c r="F2340" s="19"/>
      <c r="G2340" s="19"/>
    </row>
    <row r="2341" spans="1:7" ht="15">
      <c r="A2341" s="267"/>
      <c r="E2341" s="124"/>
      <c r="F2341" s="19"/>
      <c r="G2341" s="19"/>
    </row>
    <row r="2342" spans="1:7" ht="15">
      <c r="A2342" s="267"/>
      <c r="E2342" s="124"/>
      <c r="F2342" s="19"/>
      <c r="G2342" s="19"/>
    </row>
    <row r="2343" spans="1:7" ht="15">
      <c r="A2343" s="267"/>
      <c r="E2343" s="124"/>
      <c r="F2343" s="19"/>
      <c r="G2343" s="19"/>
    </row>
    <row r="2344" spans="1:7" ht="15">
      <c r="A2344" s="267"/>
      <c r="E2344" s="124"/>
      <c r="F2344" s="19"/>
      <c r="G2344" s="19"/>
    </row>
    <row r="2345" spans="1:7" ht="15">
      <c r="A2345" s="267"/>
      <c r="E2345" s="124"/>
      <c r="F2345" s="19"/>
      <c r="G2345" s="19"/>
    </row>
    <row r="2346" spans="1:7" ht="15">
      <c r="A2346" s="267"/>
      <c r="E2346" s="124"/>
      <c r="F2346" s="19"/>
      <c r="G2346" s="19"/>
    </row>
    <row r="2347" spans="1:7" ht="15">
      <c r="A2347" s="267"/>
      <c r="E2347" s="124"/>
      <c r="F2347" s="19"/>
      <c r="G2347" s="19"/>
    </row>
    <row r="2348" spans="1:7" ht="15">
      <c r="A2348" s="267"/>
      <c r="E2348" s="124"/>
      <c r="F2348" s="19"/>
      <c r="G2348" s="19"/>
    </row>
    <row r="2349" spans="1:7" ht="15">
      <c r="A2349" s="267"/>
      <c r="E2349" s="124"/>
      <c r="F2349" s="19"/>
      <c r="G2349" s="19"/>
    </row>
    <row r="2350" spans="1:7" ht="15">
      <c r="A2350" s="267"/>
      <c r="E2350" s="124"/>
      <c r="F2350" s="19"/>
      <c r="G2350" s="19"/>
    </row>
    <row r="2351" spans="1:7" ht="15">
      <c r="A2351" s="267"/>
      <c r="E2351" s="124"/>
      <c r="F2351" s="19"/>
      <c r="G2351" s="19"/>
    </row>
    <row r="2352" spans="1:7" ht="15">
      <c r="A2352" s="267"/>
      <c r="E2352" s="124"/>
      <c r="F2352" s="19"/>
      <c r="G2352" s="19"/>
    </row>
    <row r="2353" spans="1:7" ht="15">
      <c r="A2353" s="267"/>
      <c r="E2353" s="124"/>
      <c r="F2353" s="19"/>
      <c r="G2353" s="19"/>
    </row>
    <row r="2354" spans="1:7" ht="15">
      <c r="A2354" s="267"/>
      <c r="E2354" s="124"/>
      <c r="F2354" s="19"/>
      <c r="G2354" s="19"/>
    </row>
    <row r="2355" spans="1:7" ht="15">
      <c r="A2355" s="267"/>
      <c r="E2355" s="124"/>
      <c r="F2355" s="19"/>
      <c r="G2355" s="19"/>
    </row>
    <row r="2356" spans="1:7" ht="15">
      <c r="A2356" s="267"/>
      <c r="E2356" s="124"/>
      <c r="F2356" s="19"/>
      <c r="G2356" s="19"/>
    </row>
    <row r="2357" spans="1:7" ht="15">
      <c r="A2357" s="267"/>
      <c r="E2357" s="124"/>
      <c r="F2357" s="19"/>
      <c r="G2357" s="19"/>
    </row>
    <row r="2358" spans="1:7" ht="15">
      <c r="A2358" s="267"/>
      <c r="E2358" s="124"/>
      <c r="F2358" s="19"/>
      <c r="G2358" s="19"/>
    </row>
    <row r="2359" spans="1:7" ht="15">
      <c r="A2359" s="267"/>
      <c r="E2359" s="124"/>
      <c r="F2359" s="19"/>
      <c r="G2359" s="19"/>
    </row>
    <row r="2360" spans="1:7" ht="15">
      <c r="A2360" s="267"/>
      <c r="E2360" s="124"/>
      <c r="F2360" s="19"/>
      <c r="G2360" s="19"/>
    </row>
    <row r="2361" spans="1:7" ht="15">
      <c r="A2361" s="267"/>
      <c r="E2361" s="124"/>
      <c r="F2361" s="19"/>
      <c r="G2361" s="19"/>
    </row>
    <row r="2362" spans="1:7" ht="15">
      <c r="A2362" s="267"/>
      <c r="E2362" s="124"/>
      <c r="F2362" s="19"/>
      <c r="G2362" s="19"/>
    </row>
    <row r="2363" spans="1:7" ht="15">
      <c r="A2363" s="267"/>
      <c r="E2363" s="124"/>
      <c r="F2363" s="19"/>
      <c r="G2363" s="19"/>
    </row>
    <row r="2364" spans="1:7" ht="15">
      <c r="A2364" s="267"/>
      <c r="E2364" s="124"/>
      <c r="F2364" s="19"/>
      <c r="G2364" s="19"/>
    </row>
    <row r="2365" spans="1:7" ht="15">
      <c r="A2365" s="267"/>
      <c r="E2365" s="124"/>
      <c r="F2365" s="19"/>
      <c r="G2365" s="19"/>
    </row>
    <row r="2366" spans="1:7" ht="15">
      <c r="A2366" s="267"/>
      <c r="E2366" s="124"/>
      <c r="F2366" s="19"/>
      <c r="G2366" s="19"/>
    </row>
    <row r="2367" spans="1:7" ht="15">
      <c r="A2367" s="267"/>
      <c r="E2367" s="124"/>
      <c r="F2367" s="19"/>
      <c r="G2367" s="19"/>
    </row>
    <row r="2368" spans="1:7" ht="15">
      <c r="A2368" s="267"/>
      <c r="E2368" s="124"/>
      <c r="F2368" s="19"/>
      <c r="G2368" s="19"/>
    </row>
    <row r="2369" spans="1:7" ht="15">
      <c r="A2369" s="267"/>
      <c r="E2369" s="124"/>
      <c r="F2369" s="19"/>
      <c r="G2369" s="19"/>
    </row>
    <row r="2370" spans="1:7" ht="15">
      <c r="A2370" s="267"/>
      <c r="E2370" s="124"/>
      <c r="F2370" s="19"/>
      <c r="G2370" s="19"/>
    </row>
    <row r="2371" spans="1:7" ht="15">
      <c r="A2371" s="267"/>
      <c r="E2371" s="124"/>
      <c r="F2371" s="19"/>
      <c r="G2371" s="19"/>
    </row>
    <row r="2372" spans="1:7" ht="15">
      <c r="A2372" s="267"/>
      <c r="E2372" s="124"/>
      <c r="F2372" s="19"/>
      <c r="G2372" s="19"/>
    </row>
    <row r="2373" spans="1:7" ht="15">
      <c r="A2373" s="267"/>
      <c r="E2373" s="124"/>
      <c r="F2373" s="19"/>
      <c r="G2373" s="19"/>
    </row>
    <row r="2374" spans="1:7" ht="15">
      <c r="A2374" s="267"/>
      <c r="E2374" s="124"/>
      <c r="F2374" s="19"/>
      <c r="G2374" s="19"/>
    </row>
    <row r="2375" spans="1:7" ht="15">
      <c r="A2375" s="267"/>
      <c r="E2375" s="124"/>
      <c r="F2375" s="19"/>
      <c r="G2375" s="19"/>
    </row>
    <row r="2376" spans="1:7" ht="15">
      <c r="A2376" s="267"/>
      <c r="E2376" s="124"/>
      <c r="F2376" s="19"/>
      <c r="G2376" s="19"/>
    </row>
    <row r="2377" spans="1:7" ht="15">
      <c r="A2377" s="267"/>
      <c r="E2377" s="124"/>
      <c r="F2377" s="19"/>
      <c r="G2377" s="19"/>
    </row>
    <row r="2378" spans="1:7" ht="15">
      <c r="A2378" s="267"/>
      <c r="E2378" s="124"/>
      <c r="F2378" s="19"/>
      <c r="G2378" s="19"/>
    </row>
    <row r="2379" spans="1:7" ht="15">
      <c r="A2379" s="267"/>
      <c r="E2379" s="124"/>
      <c r="F2379" s="19"/>
      <c r="G2379" s="19"/>
    </row>
    <row r="2380" spans="1:7" ht="15">
      <c r="A2380" s="267"/>
      <c r="E2380" s="124"/>
      <c r="F2380" s="19"/>
      <c r="G2380" s="19"/>
    </row>
    <row r="2381" spans="1:7" ht="15">
      <c r="A2381" s="267"/>
      <c r="E2381" s="124"/>
      <c r="F2381" s="19"/>
      <c r="G2381" s="19"/>
    </row>
    <row r="2382" spans="1:7" ht="15">
      <c r="A2382" s="267"/>
      <c r="E2382" s="124"/>
      <c r="F2382" s="19"/>
      <c r="G2382" s="19"/>
    </row>
    <row r="2383" spans="1:7" ht="15">
      <c r="A2383" s="267"/>
      <c r="E2383" s="124"/>
      <c r="F2383" s="19"/>
      <c r="G2383" s="19"/>
    </row>
    <row r="2384" spans="1:7" ht="15">
      <c r="A2384" s="267"/>
      <c r="E2384" s="124"/>
      <c r="F2384" s="19"/>
      <c r="G2384" s="19"/>
    </row>
    <row r="2385" spans="1:7" ht="15">
      <c r="A2385" s="267"/>
      <c r="E2385" s="124"/>
      <c r="F2385" s="19"/>
      <c r="G2385" s="19"/>
    </row>
    <row r="2386" spans="1:7" ht="15">
      <c r="A2386" s="267"/>
      <c r="E2386" s="124"/>
      <c r="F2386" s="19"/>
      <c r="G2386" s="19"/>
    </row>
    <row r="2387" spans="1:7" ht="15">
      <c r="A2387" s="267"/>
      <c r="E2387" s="124"/>
      <c r="F2387" s="19"/>
      <c r="G2387" s="19"/>
    </row>
    <row r="2388" spans="1:7" ht="15">
      <c r="A2388" s="267"/>
      <c r="E2388" s="124"/>
      <c r="F2388" s="19"/>
      <c r="G2388" s="19"/>
    </row>
    <row r="2389" spans="1:7" ht="15">
      <c r="A2389" s="267"/>
      <c r="E2389" s="124"/>
      <c r="F2389" s="19"/>
      <c r="G2389" s="19"/>
    </row>
    <row r="2390" spans="1:7" ht="15">
      <c r="A2390" s="267"/>
      <c r="E2390" s="124"/>
      <c r="F2390" s="19"/>
      <c r="G2390" s="19"/>
    </row>
    <row r="2391" spans="1:7" ht="15">
      <c r="A2391" s="267"/>
      <c r="E2391" s="124"/>
      <c r="F2391" s="19"/>
      <c r="G2391" s="19"/>
    </row>
    <row r="2392" spans="1:7" ht="15">
      <c r="A2392" s="267"/>
      <c r="E2392" s="124"/>
      <c r="F2392" s="19"/>
      <c r="G2392" s="19"/>
    </row>
    <row r="2393" spans="1:7" ht="15">
      <c r="A2393" s="267"/>
      <c r="E2393" s="124"/>
      <c r="F2393" s="19"/>
      <c r="G2393" s="19"/>
    </row>
    <row r="2394" spans="1:7" ht="15">
      <c r="A2394" s="267"/>
      <c r="E2394" s="124"/>
      <c r="F2394" s="19"/>
      <c r="G2394" s="19"/>
    </row>
    <row r="2395" spans="1:7" ht="15">
      <c r="A2395" s="267"/>
      <c r="E2395" s="124"/>
      <c r="F2395" s="19"/>
      <c r="G2395" s="19"/>
    </row>
    <row r="2396" spans="1:7" ht="15">
      <c r="A2396" s="267"/>
      <c r="E2396" s="124"/>
      <c r="F2396" s="19"/>
      <c r="G2396" s="19"/>
    </row>
    <row r="2397" spans="1:7" ht="15">
      <c r="A2397" s="267"/>
      <c r="E2397" s="124"/>
      <c r="F2397" s="19"/>
      <c r="G2397" s="19"/>
    </row>
    <row r="2398" spans="1:7" ht="15">
      <c r="A2398" s="267"/>
      <c r="E2398" s="124"/>
      <c r="F2398" s="19"/>
      <c r="G2398" s="19"/>
    </row>
    <row r="2399" spans="1:7" ht="15">
      <c r="A2399" s="267"/>
      <c r="E2399" s="124"/>
      <c r="F2399" s="19"/>
      <c r="G2399" s="19"/>
    </row>
    <row r="2400" spans="1:7" ht="15">
      <c r="A2400" s="267"/>
      <c r="E2400" s="124"/>
      <c r="F2400" s="19"/>
      <c r="G2400" s="19"/>
    </row>
    <row r="2401" spans="1:7" ht="15">
      <c r="A2401" s="267"/>
      <c r="E2401" s="124"/>
      <c r="F2401" s="19"/>
      <c r="G2401" s="19"/>
    </row>
    <row r="2402" spans="1:7" ht="15">
      <c r="A2402" s="267"/>
      <c r="E2402" s="124"/>
      <c r="F2402" s="19"/>
      <c r="G2402" s="19"/>
    </row>
    <row r="2403" spans="1:7" ht="15">
      <c r="A2403" s="267"/>
      <c r="E2403" s="124"/>
      <c r="F2403" s="19"/>
      <c r="G2403" s="19"/>
    </row>
    <row r="2404" spans="1:7" ht="15">
      <c r="A2404" s="267"/>
      <c r="E2404" s="124"/>
      <c r="F2404" s="19"/>
      <c r="G2404" s="19"/>
    </row>
    <row r="2405" spans="1:7" ht="15">
      <c r="A2405" s="267"/>
      <c r="E2405" s="124"/>
      <c r="F2405" s="19"/>
      <c r="G2405" s="19"/>
    </row>
    <row r="2406" spans="1:7" ht="15">
      <c r="A2406" s="267"/>
      <c r="E2406" s="124"/>
      <c r="F2406" s="19"/>
      <c r="G2406" s="19"/>
    </row>
    <row r="2407" spans="1:7" ht="15">
      <c r="A2407" s="267"/>
      <c r="E2407" s="124"/>
      <c r="F2407" s="19"/>
      <c r="G2407" s="19"/>
    </row>
    <row r="2408" spans="1:7" ht="15">
      <c r="A2408" s="267"/>
      <c r="E2408" s="124"/>
      <c r="F2408" s="19"/>
      <c r="G2408" s="19"/>
    </row>
    <row r="2409" spans="1:7" ht="15">
      <c r="A2409" s="267"/>
      <c r="E2409" s="124"/>
      <c r="F2409" s="19"/>
      <c r="G2409" s="19"/>
    </row>
    <row r="2410" spans="1:7" ht="15">
      <c r="A2410" s="267"/>
      <c r="E2410" s="124"/>
      <c r="F2410" s="19"/>
      <c r="G2410" s="19"/>
    </row>
    <row r="2411" spans="1:7" ht="15">
      <c r="A2411" s="267"/>
      <c r="E2411" s="124"/>
      <c r="F2411" s="19"/>
      <c r="G2411" s="19"/>
    </row>
    <row r="2412" spans="1:7" ht="15">
      <c r="A2412" s="267"/>
      <c r="E2412" s="124"/>
      <c r="F2412" s="19"/>
      <c r="G2412" s="19"/>
    </row>
    <row r="2413" spans="1:7" ht="15">
      <c r="A2413" s="267"/>
      <c r="E2413" s="124"/>
      <c r="F2413" s="19"/>
      <c r="G2413" s="19"/>
    </row>
    <row r="2414" spans="1:7" ht="15">
      <c r="A2414" s="267"/>
      <c r="E2414" s="124"/>
      <c r="F2414" s="19"/>
      <c r="G2414" s="19"/>
    </row>
    <row r="2415" spans="1:7" ht="15">
      <c r="A2415" s="267"/>
      <c r="E2415" s="124"/>
      <c r="F2415" s="19"/>
      <c r="G2415" s="19"/>
    </row>
    <row r="2416" spans="1:7" ht="15">
      <c r="A2416" s="267"/>
      <c r="E2416" s="124"/>
      <c r="F2416" s="19"/>
      <c r="G2416" s="19"/>
    </row>
    <row r="2417" spans="1:7" ht="15">
      <c r="A2417" s="267"/>
      <c r="E2417" s="124"/>
      <c r="F2417" s="19"/>
      <c r="G2417" s="19"/>
    </row>
    <row r="2418" spans="1:7" ht="15">
      <c r="A2418" s="267"/>
      <c r="E2418" s="124"/>
      <c r="F2418" s="19"/>
      <c r="G2418" s="19"/>
    </row>
    <row r="2419" spans="1:7" ht="15">
      <c r="A2419" s="267"/>
      <c r="E2419" s="124"/>
      <c r="F2419" s="19"/>
      <c r="G2419" s="19"/>
    </row>
    <row r="2420" spans="1:7" ht="15">
      <c r="A2420" s="267"/>
      <c r="E2420" s="124"/>
      <c r="F2420" s="19"/>
      <c r="G2420" s="19"/>
    </row>
    <row r="2421" spans="1:7" ht="15">
      <c r="A2421" s="267"/>
      <c r="E2421" s="124"/>
      <c r="F2421" s="19"/>
      <c r="G2421" s="19"/>
    </row>
    <row r="2422" spans="1:7" ht="15">
      <c r="A2422" s="267"/>
      <c r="E2422" s="124"/>
      <c r="F2422" s="19"/>
      <c r="G2422" s="19"/>
    </row>
    <row r="2423" spans="1:7" ht="15">
      <c r="A2423" s="267"/>
      <c r="E2423" s="124"/>
      <c r="F2423" s="19"/>
      <c r="G2423" s="19"/>
    </row>
    <row r="2424" spans="1:7" ht="15">
      <c r="A2424" s="267"/>
      <c r="E2424" s="124"/>
      <c r="F2424" s="19"/>
      <c r="G2424" s="19"/>
    </row>
    <row r="2425" spans="1:7" ht="15">
      <c r="A2425" s="267"/>
      <c r="E2425" s="124"/>
      <c r="F2425" s="19"/>
      <c r="G2425" s="19"/>
    </row>
    <row r="2426" spans="1:7" ht="15">
      <c r="A2426" s="267"/>
      <c r="E2426" s="124"/>
      <c r="F2426" s="19"/>
      <c r="G2426" s="19"/>
    </row>
    <row r="2427" spans="1:7" ht="15">
      <c r="A2427" s="267"/>
      <c r="E2427" s="124"/>
      <c r="F2427" s="19"/>
      <c r="G2427" s="19"/>
    </row>
    <row r="2428" spans="1:7" ht="15">
      <c r="A2428" s="267"/>
      <c r="E2428" s="124"/>
      <c r="F2428" s="19"/>
      <c r="G2428" s="19"/>
    </row>
    <row r="2429" spans="1:7" ht="15">
      <c r="A2429" s="267"/>
      <c r="E2429" s="124"/>
      <c r="F2429" s="19"/>
      <c r="G2429" s="19"/>
    </row>
    <row r="2430" spans="1:7" ht="15">
      <c r="A2430" s="267"/>
      <c r="E2430" s="124"/>
      <c r="F2430" s="19"/>
      <c r="G2430" s="19"/>
    </row>
    <row r="2431" spans="1:7" ht="15">
      <c r="A2431" s="267"/>
      <c r="E2431" s="124"/>
      <c r="F2431" s="19"/>
      <c r="G2431" s="19"/>
    </row>
    <row r="2432" spans="1:7" ht="15">
      <c r="A2432" s="267"/>
      <c r="E2432" s="124"/>
      <c r="F2432" s="19"/>
      <c r="G2432" s="19"/>
    </row>
    <row r="2433" spans="1:7" ht="15">
      <c r="A2433" s="267"/>
      <c r="E2433" s="124"/>
      <c r="F2433" s="19"/>
      <c r="G2433" s="19"/>
    </row>
    <row r="2434" spans="1:7" ht="15">
      <c r="A2434" s="267"/>
      <c r="E2434" s="124"/>
      <c r="F2434" s="19"/>
      <c r="G2434" s="19"/>
    </row>
    <row r="2435" spans="1:7" ht="15">
      <c r="A2435" s="267"/>
      <c r="E2435" s="124"/>
      <c r="F2435" s="19"/>
      <c r="G2435" s="19"/>
    </row>
    <row r="2436" spans="1:7" ht="15">
      <c r="A2436" s="267"/>
      <c r="E2436" s="124"/>
      <c r="F2436" s="19"/>
      <c r="G2436" s="19"/>
    </row>
    <row r="2437" spans="1:7" ht="15">
      <c r="A2437" s="267"/>
      <c r="E2437" s="124"/>
      <c r="F2437" s="19"/>
      <c r="G2437" s="19"/>
    </row>
    <row r="2438" spans="1:7" ht="15">
      <c r="A2438" s="267"/>
      <c r="E2438" s="124"/>
      <c r="F2438" s="19"/>
      <c r="G2438" s="19"/>
    </row>
    <row r="2439" spans="1:7" ht="15">
      <c r="A2439" s="267"/>
      <c r="E2439" s="124"/>
      <c r="F2439" s="19"/>
      <c r="G2439" s="19"/>
    </row>
    <row r="2440" spans="1:7" ht="15">
      <c r="A2440" s="267"/>
      <c r="E2440" s="124"/>
      <c r="F2440" s="19"/>
      <c r="G2440" s="19"/>
    </row>
    <row r="2441" spans="1:7" ht="15">
      <c r="A2441" s="277"/>
      <c r="E2441" s="124"/>
      <c r="F2441" s="19"/>
      <c r="G2441" s="19"/>
    </row>
    <row r="2442" spans="5:7" ht="15">
      <c r="E2442" s="124"/>
      <c r="F2442" s="19"/>
      <c r="G2442" s="19"/>
    </row>
    <row r="2443" spans="5:7" ht="15">
      <c r="E2443" s="124"/>
      <c r="F2443" s="19"/>
      <c r="G2443" s="19"/>
    </row>
    <row r="2444" spans="5:7" ht="15">
      <c r="E2444" s="124"/>
      <c r="F2444" s="19"/>
      <c r="G2444" s="19"/>
    </row>
    <row r="2445" spans="5:7" ht="15">
      <c r="E2445" s="124"/>
      <c r="F2445" s="19"/>
      <c r="G2445" s="19"/>
    </row>
    <row r="2446" spans="5:7" ht="15">
      <c r="E2446" s="124"/>
      <c r="F2446" s="19"/>
      <c r="G2446" s="19"/>
    </row>
    <row r="2447" spans="5:7" ht="15">
      <c r="E2447" s="124"/>
      <c r="F2447" s="19"/>
      <c r="G2447" s="19"/>
    </row>
    <row r="2448" spans="5:7" ht="15">
      <c r="E2448" s="124"/>
      <c r="F2448" s="19"/>
      <c r="G2448" s="19"/>
    </row>
    <row r="2449" spans="5:7" ht="15">
      <c r="E2449" s="124"/>
      <c r="F2449" s="19"/>
      <c r="G2449" s="19"/>
    </row>
    <row r="2450" spans="5:7" ht="15">
      <c r="E2450" s="124"/>
      <c r="F2450" s="19"/>
      <c r="G2450" s="19"/>
    </row>
    <row r="2451" spans="5:7" ht="15">
      <c r="E2451" s="124"/>
      <c r="F2451" s="19"/>
      <c r="G2451" s="19"/>
    </row>
    <row r="2452" spans="5:7" ht="15">
      <c r="E2452" s="124"/>
      <c r="F2452" s="19"/>
      <c r="G2452" s="19"/>
    </row>
    <row r="2453" spans="5:7" ht="15">
      <c r="E2453" s="124"/>
      <c r="F2453" s="19"/>
      <c r="G2453" s="19"/>
    </row>
    <row r="2454" spans="5:7" ht="15">
      <c r="E2454" s="124"/>
      <c r="F2454" s="19"/>
      <c r="G2454" s="19"/>
    </row>
    <row r="2455" spans="5:7" ht="15">
      <c r="E2455" s="124"/>
      <c r="F2455" s="19"/>
      <c r="G2455" s="19"/>
    </row>
    <row r="2456" spans="5:7" ht="15">
      <c r="E2456" s="124"/>
      <c r="F2456" s="19"/>
      <c r="G2456" s="19"/>
    </row>
    <row r="2457" spans="5:7" ht="15">
      <c r="E2457" s="124"/>
      <c r="F2457" s="19"/>
      <c r="G2457" s="19"/>
    </row>
    <row r="2458" spans="5:7" ht="15">
      <c r="E2458" s="124"/>
      <c r="F2458" s="19"/>
      <c r="G2458" s="19"/>
    </row>
    <row r="2459" spans="5:7" ht="15">
      <c r="E2459" s="124"/>
      <c r="F2459" s="19"/>
      <c r="G2459" s="19"/>
    </row>
    <row r="2460" spans="5:7" ht="15">
      <c r="E2460" s="124"/>
      <c r="F2460" s="19"/>
      <c r="G2460" s="19"/>
    </row>
    <row r="2461" spans="5:7" ht="15">
      <c r="E2461" s="124"/>
      <c r="F2461" s="19"/>
      <c r="G2461" s="19"/>
    </row>
    <row r="2462" spans="5:7" ht="15">
      <c r="E2462" s="124"/>
      <c r="F2462" s="19"/>
      <c r="G2462" s="19"/>
    </row>
    <row r="2463" spans="5:7" ht="15">
      <c r="E2463" s="124"/>
      <c r="F2463" s="19"/>
      <c r="G2463" s="19"/>
    </row>
    <row r="2464" spans="5:7" ht="15">
      <c r="E2464" s="124"/>
      <c r="F2464" s="19"/>
      <c r="G2464" s="19"/>
    </row>
    <row r="2465" spans="5:7" ht="15">
      <c r="E2465" s="124"/>
      <c r="F2465" s="19"/>
      <c r="G2465" s="19"/>
    </row>
    <row r="2466" spans="5:7" ht="15">
      <c r="E2466" s="124"/>
      <c r="F2466" s="19"/>
      <c r="G2466" s="19"/>
    </row>
    <row r="2467" spans="5:7" ht="15">
      <c r="E2467" s="124"/>
      <c r="F2467" s="19"/>
      <c r="G2467" s="19"/>
    </row>
    <row r="2468" spans="5:7" ht="15">
      <c r="E2468" s="124"/>
      <c r="F2468" s="19"/>
      <c r="G2468" s="19"/>
    </row>
    <row r="2469" spans="5:7" ht="15">
      <c r="E2469" s="124"/>
      <c r="F2469" s="19"/>
      <c r="G2469" s="19"/>
    </row>
    <row r="2470" spans="5:7" ht="15">
      <c r="E2470" s="124"/>
      <c r="F2470" s="19"/>
      <c r="G2470" s="19"/>
    </row>
    <row r="2471" spans="5:7" ht="15">
      <c r="E2471" s="124"/>
      <c r="F2471" s="19"/>
      <c r="G2471" s="19"/>
    </row>
    <row r="2472" spans="5:7" ht="15">
      <c r="E2472" s="124"/>
      <c r="F2472" s="19"/>
      <c r="G2472" s="19"/>
    </row>
    <row r="2473" spans="5:7" ht="15">
      <c r="E2473" s="124"/>
      <c r="F2473" s="19"/>
      <c r="G2473" s="19"/>
    </row>
    <row r="2474" spans="5:7" ht="15">
      <c r="E2474" s="124"/>
      <c r="F2474" s="19"/>
      <c r="G2474" s="19"/>
    </row>
    <row r="2475" spans="5:7" ht="15">
      <c r="E2475" s="124"/>
      <c r="F2475" s="19"/>
      <c r="G2475" s="19"/>
    </row>
    <row r="2476" spans="5:7" ht="15">
      <c r="E2476" s="124"/>
      <c r="F2476" s="19"/>
      <c r="G2476" s="19"/>
    </row>
    <row r="2477" spans="5:7" ht="15">
      <c r="E2477" s="124"/>
      <c r="F2477" s="19"/>
      <c r="G2477" s="19"/>
    </row>
    <row r="2478" spans="5:7" ht="15">
      <c r="E2478" s="124"/>
      <c r="F2478" s="19"/>
      <c r="G2478" s="19"/>
    </row>
    <row r="2479" spans="5:7" ht="15">
      <c r="E2479" s="124"/>
      <c r="F2479" s="19"/>
      <c r="G2479" s="19"/>
    </row>
    <row r="2480" spans="5:7" ht="15">
      <c r="E2480" s="124"/>
      <c r="F2480" s="19"/>
      <c r="G2480" s="19"/>
    </row>
    <row r="2481" spans="5:7" ht="15">
      <c r="E2481" s="124"/>
      <c r="F2481" s="19"/>
      <c r="G2481" s="19"/>
    </row>
    <row r="2482" spans="5:7" ht="15">
      <c r="E2482" s="124"/>
      <c r="F2482" s="19"/>
      <c r="G2482" s="19"/>
    </row>
    <row r="2483" spans="5:7" ht="15">
      <c r="E2483" s="124"/>
      <c r="F2483" s="19"/>
      <c r="G2483" s="19"/>
    </row>
    <row r="2484" spans="5:7" ht="15">
      <c r="E2484" s="124"/>
      <c r="F2484" s="19"/>
      <c r="G2484" s="19"/>
    </row>
    <row r="2485" spans="5:7" ht="15">
      <c r="E2485" s="124"/>
      <c r="F2485" s="19"/>
      <c r="G2485" s="19"/>
    </row>
    <row r="2486" spans="5:7" ht="15">
      <c r="E2486" s="124"/>
      <c r="F2486" s="19"/>
      <c r="G2486" s="19"/>
    </row>
    <row r="2487" spans="5:7" ht="15">
      <c r="E2487" s="124"/>
      <c r="F2487" s="19"/>
      <c r="G2487" s="19"/>
    </row>
    <row r="2488" spans="5:7" ht="15">
      <c r="E2488" s="124"/>
      <c r="F2488" s="19"/>
      <c r="G2488" s="19"/>
    </row>
    <row r="2489" spans="5:7" ht="15">
      <c r="E2489" s="124"/>
      <c r="F2489" s="19"/>
      <c r="G2489" s="19"/>
    </row>
    <row r="2490" spans="5:7" ht="15">
      <c r="E2490" s="124"/>
      <c r="F2490" s="19"/>
      <c r="G2490" s="19"/>
    </row>
    <row r="2491" spans="5:7" ht="15">
      <c r="E2491" s="124"/>
      <c r="F2491" s="19"/>
      <c r="G2491" s="19"/>
    </row>
    <row r="2492" spans="5:7" ht="15">
      <c r="E2492" s="124"/>
      <c r="F2492" s="19"/>
      <c r="G2492" s="19"/>
    </row>
    <row r="2493" spans="5:7" ht="15">
      <c r="E2493" s="124"/>
      <c r="F2493" s="19"/>
      <c r="G2493" s="19"/>
    </row>
    <row r="2494" spans="5:7" ht="15">
      <c r="E2494" s="124"/>
      <c r="F2494" s="19"/>
      <c r="G2494" s="19"/>
    </row>
    <row r="2495" spans="5:7" ht="15">
      <c r="E2495" s="124"/>
      <c r="F2495" s="19"/>
      <c r="G2495" s="19"/>
    </row>
    <row r="2496" spans="5:7" ht="15">
      <c r="E2496" s="124"/>
      <c r="F2496" s="19"/>
      <c r="G2496" s="19"/>
    </row>
    <row r="2497" spans="5:7" ht="15">
      <c r="E2497" s="124"/>
      <c r="F2497" s="19"/>
      <c r="G2497" s="19"/>
    </row>
    <row r="2498" spans="5:7" ht="15">
      <c r="E2498" s="124"/>
      <c r="F2498" s="19"/>
      <c r="G2498" s="19"/>
    </row>
    <row r="2499" spans="5:7" ht="15">
      <c r="E2499" s="124"/>
      <c r="F2499" s="19"/>
      <c r="G2499" s="19"/>
    </row>
    <row r="2500" spans="5:7" ht="15">
      <c r="E2500" s="124"/>
      <c r="F2500" s="19"/>
      <c r="G2500" s="19"/>
    </row>
    <row r="2501" spans="5:7" ht="15">
      <c r="E2501" s="124"/>
      <c r="F2501" s="19"/>
      <c r="G2501" s="19"/>
    </row>
    <row r="2502" spans="5:7" ht="15">
      <c r="E2502" s="124"/>
      <c r="F2502" s="19"/>
      <c r="G2502" s="19"/>
    </row>
    <row r="2503" spans="5:7" ht="15">
      <c r="E2503" s="124"/>
      <c r="F2503" s="19"/>
      <c r="G2503" s="19"/>
    </row>
    <row r="2504" spans="5:7" ht="15">
      <c r="E2504" s="124"/>
      <c r="F2504" s="19"/>
      <c r="G2504" s="19"/>
    </row>
    <row r="2505" spans="5:7" ht="15">
      <c r="E2505" s="124"/>
      <c r="F2505" s="19"/>
      <c r="G2505" s="19"/>
    </row>
    <row r="2506" spans="5:7" ht="15">
      <c r="E2506" s="124"/>
      <c r="F2506" s="19"/>
      <c r="G2506" s="19"/>
    </row>
    <row r="2507" spans="5:7" ht="15">
      <c r="E2507" s="124"/>
      <c r="F2507" s="19"/>
      <c r="G2507" s="19"/>
    </row>
    <row r="2508" spans="5:7" ht="15">
      <c r="E2508" s="124"/>
      <c r="F2508" s="19"/>
      <c r="G2508" s="19"/>
    </row>
    <row r="2509" spans="5:7" ht="15">
      <c r="E2509" s="124"/>
      <c r="F2509" s="19"/>
      <c r="G2509" s="19"/>
    </row>
    <row r="2510" spans="5:7" ht="15">
      <c r="E2510" s="124"/>
      <c r="F2510" s="19"/>
      <c r="G2510" s="19"/>
    </row>
    <row r="2511" spans="5:7" ht="15">
      <c r="E2511" s="124"/>
      <c r="F2511" s="19"/>
      <c r="G2511" s="19"/>
    </row>
    <row r="2512" spans="5:7" ht="15">
      <c r="E2512" s="124"/>
      <c r="F2512" s="19"/>
      <c r="G2512" s="19"/>
    </row>
    <row r="2513" spans="5:7" ht="15">
      <c r="E2513" s="124"/>
      <c r="F2513" s="19"/>
      <c r="G2513" s="19"/>
    </row>
    <row r="2514" spans="5:7" ht="15">
      <c r="E2514" s="124"/>
      <c r="F2514" s="19"/>
      <c r="G2514" s="19"/>
    </row>
    <row r="2515" spans="5:7" ht="15">
      <c r="E2515" s="124"/>
      <c r="F2515" s="19"/>
      <c r="G2515" s="19"/>
    </row>
    <row r="2516" spans="5:7" ht="15">
      <c r="E2516" s="124"/>
      <c r="F2516" s="19"/>
      <c r="G2516" s="19"/>
    </row>
    <row r="2517" spans="5:7" ht="15">
      <c r="E2517" s="124"/>
      <c r="F2517" s="19"/>
      <c r="G2517" s="19"/>
    </row>
    <row r="2518" spans="5:7" ht="15">
      <c r="E2518" s="124"/>
      <c r="F2518" s="19"/>
      <c r="G2518" s="19"/>
    </row>
    <row r="2519" spans="5:7" ht="15">
      <c r="E2519" s="124"/>
      <c r="F2519" s="19"/>
      <c r="G2519" s="19"/>
    </row>
    <row r="2520" spans="5:7" ht="15">
      <c r="E2520" s="124"/>
      <c r="F2520" s="19"/>
      <c r="G2520" s="19"/>
    </row>
    <row r="2521" spans="5:7" ht="15">
      <c r="E2521" s="124"/>
      <c r="F2521" s="19"/>
      <c r="G2521" s="19"/>
    </row>
    <row r="2522" spans="5:7" ht="15">
      <c r="E2522" s="124"/>
      <c r="F2522" s="19"/>
      <c r="G2522" s="19"/>
    </row>
    <row r="2523" spans="5:7" ht="15">
      <c r="E2523" s="124"/>
      <c r="F2523" s="19"/>
      <c r="G2523" s="19"/>
    </row>
    <row r="2524" spans="5:7" ht="15">
      <c r="E2524" s="124"/>
      <c r="F2524" s="19"/>
      <c r="G2524" s="19"/>
    </row>
    <row r="2525" spans="5:7" ht="15">
      <c r="E2525" s="124"/>
      <c r="F2525" s="19"/>
      <c r="G2525" s="19"/>
    </row>
    <row r="2526" spans="5:7" ht="15">
      <c r="E2526" s="124"/>
      <c r="F2526" s="19"/>
      <c r="G2526" s="19"/>
    </row>
    <row r="2527" spans="5:7" ht="15">
      <c r="E2527" s="124"/>
      <c r="F2527" s="19"/>
      <c r="G2527" s="19"/>
    </row>
    <row r="2528" spans="5:7" ht="15">
      <c r="E2528" s="124"/>
      <c r="F2528" s="19"/>
      <c r="G2528" s="19"/>
    </row>
    <row r="2529" spans="5:7" ht="15">
      <c r="E2529" s="124"/>
      <c r="F2529" s="19"/>
      <c r="G2529" s="19"/>
    </row>
    <row r="2530" spans="5:7" ht="15">
      <c r="E2530" s="124"/>
      <c r="F2530" s="19"/>
      <c r="G2530" s="19"/>
    </row>
    <row r="2531" spans="5:7" ht="15">
      <c r="E2531" s="124"/>
      <c r="F2531" s="19"/>
      <c r="G2531" s="19"/>
    </row>
    <row r="2532" spans="5:7" ht="15">
      <c r="E2532" s="124"/>
      <c r="F2532" s="19"/>
      <c r="G2532" s="19"/>
    </row>
    <row r="2533" spans="5:7" ht="15">
      <c r="E2533" s="124"/>
      <c r="F2533" s="19"/>
      <c r="G2533" s="19"/>
    </row>
    <row r="2534" spans="5:7" ht="15">
      <c r="E2534" s="124"/>
      <c r="F2534" s="19"/>
      <c r="G2534" s="19"/>
    </row>
    <row r="2535" spans="5:7" ht="15">
      <c r="E2535" s="124"/>
      <c r="F2535" s="19"/>
      <c r="G2535" s="19"/>
    </row>
    <row r="2536" spans="5:7" ht="15">
      <c r="E2536" s="124"/>
      <c r="F2536" s="19"/>
      <c r="G2536" s="19"/>
    </row>
    <row r="2537" spans="5:7" ht="15">
      <c r="E2537" s="124"/>
      <c r="F2537" s="19"/>
      <c r="G2537" s="19"/>
    </row>
    <row r="2538" spans="5:7" ht="15">
      <c r="E2538" s="124"/>
      <c r="F2538" s="19"/>
      <c r="G2538" s="19"/>
    </row>
    <row r="2539" spans="5:7" ht="15">
      <c r="E2539" s="124"/>
      <c r="F2539" s="19"/>
      <c r="G2539" s="19"/>
    </row>
    <row r="2540" spans="5:7" ht="15">
      <c r="E2540" s="124"/>
      <c r="F2540" s="19"/>
      <c r="G2540" s="19"/>
    </row>
    <row r="2541" spans="5:7" ht="15">
      <c r="E2541" s="124"/>
      <c r="F2541" s="19"/>
      <c r="G2541" s="19"/>
    </row>
    <row r="2542" spans="5:7" ht="15">
      <c r="E2542" s="124"/>
      <c r="F2542" s="19"/>
      <c r="G2542" s="19"/>
    </row>
    <row r="2543" spans="5:7" ht="15">
      <c r="E2543" s="124"/>
      <c r="F2543" s="19"/>
      <c r="G2543" s="19"/>
    </row>
    <row r="2544" spans="5:7" ht="15">
      <c r="E2544" s="124"/>
      <c r="F2544" s="19"/>
      <c r="G2544" s="19"/>
    </row>
    <row r="2545" spans="5:7" ht="15">
      <c r="E2545" s="124"/>
      <c r="F2545" s="19"/>
      <c r="G2545" s="19"/>
    </row>
    <row r="2546" spans="5:7" ht="15">
      <c r="E2546" s="124"/>
      <c r="F2546" s="19"/>
      <c r="G2546" s="19"/>
    </row>
    <row r="2547" spans="5:7" ht="15">
      <c r="E2547" s="124"/>
      <c r="F2547" s="19"/>
      <c r="G2547" s="19"/>
    </row>
    <row r="2548" spans="5:7" ht="15">
      <c r="E2548" s="124"/>
      <c r="F2548" s="19"/>
      <c r="G2548" s="19"/>
    </row>
    <row r="2549" spans="5:7" ht="15">
      <c r="E2549" s="124"/>
      <c r="F2549" s="19"/>
      <c r="G2549" s="19"/>
    </row>
    <row r="2550" spans="5:7" ht="15">
      <c r="E2550" s="124"/>
      <c r="F2550" s="19"/>
      <c r="G2550" s="19"/>
    </row>
    <row r="2551" spans="5:7" ht="15">
      <c r="E2551" s="124"/>
      <c r="F2551" s="19"/>
      <c r="G2551" s="19"/>
    </row>
    <row r="2552" spans="5:7" ht="15">
      <c r="E2552" s="124"/>
      <c r="F2552" s="19"/>
      <c r="G2552" s="19"/>
    </row>
    <row r="2553" spans="5:7" ht="15">
      <c r="E2553" s="124"/>
      <c r="F2553" s="19"/>
      <c r="G2553" s="19"/>
    </row>
    <row r="2554" spans="5:7" ht="15">
      <c r="E2554" s="124"/>
      <c r="F2554" s="19"/>
      <c r="G2554" s="19"/>
    </row>
    <row r="2555" spans="5:7" ht="15">
      <c r="E2555" s="124"/>
      <c r="F2555" s="19"/>
      <c r="G2555" s="19"/>
    </row>
    <row r="2556" spans="5:7" ht="15">
      <c r="E2556" s="124"/>
      <c r="F2556" s="19"/>
      <c r="G2556" s="19"/>
    </row>
    <row r="2557" spans="5:7" ht="15">
      <c r="E2557" s="124"/>
      <c r="F2557" s="19"/>
      <c r="G2557" s="19"/>
    </row>
    <row r="2558" spans="5:7" ht="15">
      <c r="E2558" s="124"/>
      <c r="F2558" s="19"/>
      <c r="G2558" s="19"/>
    </row>
    <row r="2559" spans="5:7" ht="15">
      <c r="E2559" s="124"/>
      <c r="F2559" s="19"/>
      <c r="G2559" s="19"/>
    </row>
    <row r="2560" spans="5:7" ht="15">
      <c r="E2560" s="124"/>
      <c r="F2560" s="19"/>
      <c r="G2560" s="19"/>
    </row>
    <row r="2561" spans="5:7" ht="15">
      <c r="E2561" s="124"/>
      <c r="F2561" s="19"/>
      <c r="G2561" s="19"/>
    </row>
    <row r="2562" spans="5:7" ht="15">
      <c r="E2562" s="124"/>
      <c r="F2562" s="19"/>
      <c r="G2562" s="19"/>
    </row>
    <row r="2563" spans="5:7" ht="15">
      <c r="E2563" s="124"/>
      <c r="F2563" s="19"/>
      <c r="G2563" s="19"/>
    </row>
    <row r="2564" spans="5:7" ht="15">
      <c r="E2564" s="124"/>
      <c r="F2564" s="19"/>
      <c r="G2564" s="19"/>
    </row>
    <row r="2565" spans="5:7" ht="15">
      <c r="E2565" s="124"/>
      <c r="F2565" s="19"/>
      <c r="G2565" s="19"/>
    </row>
    <row r="2566" spans="5:7" ht="15">
      <c r="E2566" s="124"/>
      <c r="F2566" s="19"/>
      <c r="G2566" s="19"/>
    </row>
    <row r="2567" spans="5:7" ht="15">
      <c r="E2567" s="124"/>
      <c r="F2567" s="19"/>
      <c r="G2567" s="19"/>
    </row>
    <row r="2568" spans="5:7" ht="15">
      <c r="E2568" s="124"/>
      <c r="F2568" s="19"/>
      <c r="G2568" s="19"/>
    </row>
    <row r="2569" spans="5:7" ht="15">
      <c r="E2569" s="124"/>
      <c r="F2569" s="19"/>
      <c r="G2569" s="19"/>
    </row>
    <row r="2570" spans="5:7" ht="15">
      <c r="E2570" s="124"/>
      <c r="F2570" s="19"/>
      <c r="G2570" s="19"/>
    </row>
    <row r="2571" spans="5:7" ht="15">
      <c r="E2571" s="124"/>
      <c r="F2571" s="19"/>
      <c r="G2571" s="19"/>
    </row>
    <row r="2572" spans="5:7" ht="15">
      <c r="E2572" s="124"/>
      <c r="F2572" s="19"/>
      <c r="G2572" s="19"/>
    </row>
    <row r="2573" spans="5:7" ht="15">
      <c r="E2573" s="124"/>
      <c r="F2573" s="19"/>
      <c r="G2573" s="19"/>
    </row>
    <row r="2574" spans="5:7" ht="15">
      <c r="E2574" s="124"/>
      <c r="F2574" s="19"/>
      <c r="G2574" s="19"/>
    </row>
    <row r="2575" spans="5:7" ht="15">
      <c r="E2575" s="124"/>
      <c r="F2575" s="19"/>
      <c r="G2575" s="19"/>
    </row>
    <row r="2576" spans="5:7" ht="15">
      <c r="E2576" s="124"/>
      <c r="F2576" s="19"/>
      <c r="G2576" s="19"/>
    </row>
    <row r="2577" spans="5:7" ht="15">
      <c r="E2577" s="124"/>
      <c r="F2577" s="19"/>
      <c r="G2577" s="19"/>
    </row>
    <row r="2578" spans="5:7" ht="15">
      <c r="E2578" s="124"/>
      <c r="F2578" s="19"/>
      <c r="G2578" s="19"/>
    </row>
    <row r="2579" spans="5:7" ht="15">
      <c r="E2579" s="124"/>
      <c r="F2579" s="19"/>
      <c r="G2579" s="19"/>
    </row>
    <row r="2580" spans="5:7" ht="15">
      <c r="E2580" s="124"/>
      <c r="F2580" s="19"/>
      <c r="G2580" s="19"/>
    </row>
    <row r="2581" spans="5:7" ht="15">
      <c r="E2581" s="124"/>
      <c r="F2581" s="19"/>
      <c r="G2581" s="19"/>
    </row>
    <row r="2582" spans="5:7" ht="15">
      <c r="E2582" s="124"/>
      <c r="F2582" s="19"/>
      <c r="G2582" s="19"/>
    </row>
    <row r="2583" spans="5:7" ht="15">
      <c r="E2583" s="124"/>
      <c r="F2583" s="19"/>
      <c r="G2583" s="19"/>
    </row>
    <row r="2584" spans="5:7" ht="15">
      <c r="E2584" s="124"/>
      <c r="F2584" s="19"/>
      <c r="G2584" s="19"/>
    </row>
    <row r="2585" spans="5:7" ht="15">
      <c r="E2585" s="124"/>
      <c r="F2585" s="19"/>
      <c r="G2585" s="19"/>
    </row>
    <row r="2586" spans="5:7" ht="15">
      <c r="E2586" s="124"/>
      <c r="F2586" s="19"/>
      <c r="G2586" s="19"/>
    </row>
    <row r="2587" spans="5:7" ht="15">
      <c r="E2587" s="124"/>
      <c r="F2587" s="19"/>
      <c r="G2587" s="19"/>
    </row>
    <row r="2588" spans="5:7" ht="15">
      <c r="E2588" s="124"/>
      <c r="F2588" s="19"/>
      <c r="G2588" s="19"/>
    </row>
    <row r="2589" spans="5:7" ht="15">
      <c r="E2589" s="124"/>
      <c r="F2589" s="19"/>
      <c r="G2589" s="19"/>
    </row>
    <row r="2590" spans="5:7" ht="15">
      <c r="E2590" s="124"/>
      <c r="F2590" s="19"/>
      <c r="G2590" s="19"/>
    </row>
    <row r="2591" spans="5:7" ht="15">
      <c r="E2591" s="124"/>
      <c r="F2591" s="19"/>
      <c r="G2591" s="19"/>
    </row>
    <row r="2592" spans="5:7" ht="15">
      <c r="E2592" s="124"/>
      <c r="F2592" s="19"/>
      <c r="G2592" s="19"/>
    </row>
    <row r="2593" spans="5:7" ht="15">
      <c r="E2593" s="124"/>
      <c r="F2593" s="19"/>
      <c r="G2593" s="19"/>
    </row>
  </sheetData>
  <sheetProtection/>
  <mergeCells count="271">
    <mergeCell ref="A5:G5"/>
    <mergeCell ref="C6:C7"/>
    <mergeCell ref="D6:E6"/>
    <mergeCell ref="F6:G6"/>
    <mergeCell ref="A6:A7"/>
    <mergeCell ref="A2003:F2003"/>
    <mergeCell ref="A972:F972"/>
    <mergeCell ref="A980:F980"/>
    <mergeCell ref="A987:F987"/>
    <mergeCell ref="B6:B7"/>
    <mergeCell ref="A1075:F1075"/>
    <mergeCell ref="A1005:F1005"/>
    <mergeCell ref="A855:F855"/>
    <mergeCell ref="A914:F914"/>
    <mergeCell ref="A995:F995"/>
    <mergeCell ref="A918:F918"/>
    <mergeCell ref="A925:F925"/>
    <mergeCell ref="A932:F932"/>
    <mergeCell ref="A939:F939"/>
    <mergeCell ref="A946:F946"/>
    <mergeCell ref="A958:F958"/>
    <mergeCell ref="A964:F964"/>
    <mergeCell ref="A511:F511"/>
    <mergeCell ref="A672:F672"/>
    <mergeCell ref="A801:F801"/>
    <mergeCell ref="A667:F667"/>
    <mergeCell ref="A599:F599"/>
    <mergeCell ref="A620:F620"/>
    <mergeCell ref="A646:F646"/>
    <mergeCell ref="A590:F590"/>
    <mergeCell ref="A558:F558"/>
    <mergeCell ref="A566:F566"/>
    <mergeCell ref="A1975:F1975"/>
    <mergeCell ref="A1982:F1982"/>
    <mergeCell ref="A1989:F1989"/>
    <mergeCell ref="A1602:F1602"/>
    <mergeCell ref="A1611:F1611"/>
    <mergeCell ref="A1612:F1612"/>
    <mergeCell ref="A1631:F1631"/>
    <mergeCell ref="A1991:F1991"/>
    <mergeCell ref="B12:F12"/>
    <mergeCell ref="A151:F151"/>
    <mergeCell ref="A155:F155"/>
    <mergeCell ref="A341:F341"/>
    <mergeCell ref="A357:F357"/>
    <mergeCell ref="A156:F156"/>
    <mergeCell ref="A45:F45"/>
    <mergeCell ref="A9:F9"/>
    <mergeCell ref="A4:G4"/>
    <mergeCell ref="A1904:F1904"/>
    <mergeCell ref="A1853:F1853"/>
    <mergeCell ref="A1666:F1666"/>
    <mergeCell ref="A1865:F1865"/>
    <mergeCell ref="B1877:F1877"/>
    <mergeCell ref="B1891:F1891"/>
    <mergeCell ref="B1892:F1892"/>
    <mergeCell ref="A1381:F1381"/>
    <mergeCell ref="A1636:F1636"/>
    <mergeCell ref="A1429:F1429"/>
    <mergeCell ref="A1577:F1577"/>
    <mergeCell ref="A1364:F1364"/>
    <mergeCell ref="A1365:F1365"/>
    <mergeCell ref="A1371:F1371"/>
    <mergeCell ref="A1372:F1372"/>
    <mergeCell ref="A1375:F1375"/>
    <mergeCell ref="A1634:F1634"/>
    <mergeCell ref="A1598:F1598"/>
    <mergeCell ref="A652:F652"/>
    <mergeCell ref="A510:F510"/>
    <mergeCell ref="A451:F451"/>
    <mergeCell ref="A791:F791"/>
    <mergeCell ref="A796:F796"/>
    <mergeCell ref="A1198:F1198"/>
    <mergeCell ref="A664:F664"/>
    <mergeCell ref="A666:F666"/>
    <mergeCell ref="A754:F754"/>
    <mergeCell ref="A826:F826"/>
    <mergeCell ref="A1228:F1228"/>
    <mergeCell ref="A831:F831"/>
    <mergeCell ref="A1169:F1169"/>
    <mergeCell ref="A838:F838"/>
    <mergeCell ref="A1158:F1158"/>
    <mergeCell ref="A844:F844"/>
    <mergeCell ref="A848:F848"/>
    <mergeCell ref="A1131:F1131"/>
    <mergeCell ref="A1135:F1135"/>
    <mergeCell ref="A890:F890"/>
    <mergeCell ref="A366:F366"/>
    <mergeCell ref="A14:F14"/>
    <mergeCell ref="A24:F24"/>
    <mergeCell ref="A26:F26"/>
    <mergeCell ref="A30:F30"/>
    <mergeCell ref="A41:F41"/>
    <mergeCell ref="A209:F209"/>
    <mergeCell ref="A51:F51"/>
    <mergeCell ref="A145:F145"/>
    <mergeCell ref="A220:F220"/>
    <mergeCell ref="A157:F157"/>
    <mergeCell ref="A158:F158"/>
    <mergeCell ref="A159:F159"/>
    <mergeCell ref="A166:F166"/>
    <mergeCell ref="A180:F180"/>
    <mergeCell ref="A215:F215"/>
    <mergeCell ref="A185:F185"/>
    <mergeCell ref="A192:F192"/>
    <mergeCell ref="A201:F201"/>
    <mergeCell ref="A219:F219"/>
    <mergeCell ref="A1171:F1171"/>
    <mergeCell ref="A335:F335"/>
    <mergeCell ref="A375:F375"/>
    <mergeCell ref="A406:F406"/>
    <mergeCell ref="A418:F418"/>
    <mergeCell ref="A821:F821"/>
    <mergeCell ref="A753:F753"/>
    <mergeCell ref="A752:F752"/>
    <mergeCell ref="A751:F751"/>
    <mergeCell ref="A253:F253"/>
    <mergeCell ref="A259:F259"/>
    <mergeCell ref="A266:F266"/>
    <mergeCell ref="A227:F227"/>
    <mergeCell ref="A272:F272"/>
    <mergeCell ref="A276:F276"/>
    <mergeCell ref="A240:F240"/>
    <mergeCell ref="A246:F246"/>
    <mergeCell ref="A424:F424"/>
    <mergeCell ref="A277:F277"/>
    <mergeCell ref="A283:F283"/>
    <mergeCell ref="A298:F298"/>
    <mergeCell ref="A303:F303"/>
    <mergeCell ref="A334:F334"/>
    <mergeCell ref="A310:F310"/>
    <mergeCell ref="A318:F318"/>
    <mergeCell ref="A325:F325"/>
    <mergeCell ref="A330:F330"/>
    <mergeCell ref="A398:F398"/>
    <mergeCell ref="A381:F381"/>
    <mergeCell ref="A388:F388"/>
    <mergeCell ref="A394:F394"/>
    <mergeCell ref="A399:F399"/>
    <mergeCell ref="A653:F653"/>
    <mergeCell ref="A504:F504"/>
    <mergeCell ref="A621:F621"/>
    <mergeCell ref="A631:F631"/>
    <mergeCell ref="A641:F641"/>
    <mergeCell ref="A431:F431"/>
    <mergeCell ref="A437:F437"/>
    <mergeCell ref="A444:F444"/>
    <mergeCell ref="A692:F692"/>
    <mergeCell ref="A509:F509"/>
    <mergeCell ref="A452:F452"/>
    <mergeCell ref="A447:F447"/>
    <mergeCell ref="A512:F512"/>
    <mergeCell ref="A518:F518"/>
    <mergeCell ref="A539:F539"/>
    <mergeCell ref="A895:F895"/>
    <mergeCell ref="A863:F863"/>
    <mergeCell ref="A787:F787"/>
    <mergeCell ref="A1080:F1080"/>
    <mergeCell ref="A1087:F1087"/>
    <mergeCell ref="A902:F902"/>
    <mergeCell ref="A906:F906"/>
    <mergeCell ref="A954:F954"/>
    <mergeCell ref="A1020:F1020"/>
    <mergeCell ref="A1050:F1050"/>
    <mergeCell ref="A1063:F1063"/>
    <mergeCell ref="A1068:F1068"/>
    <mergeCell ref="A1072:F1072"/>
    <mergeCell ref="A1268:F1268"/>
    <mergeCell ref="A1279:F1279"/>
    <mergeCell ref="A1110:F1110"/>
    <mergeCell ref="A1115:F1115"/>
    <mergeCell ref="A1120:F1120"/>
    <mergeCell ref="A1124:F1124"/>
    <mergeCell ref="A1168:F1168"/>
    <mergeCell ref="A1250:F1250"/>
    <mergeCell ref="A1382:F1382"/>
    <mergeCell ref="A1376:F1376"/>
    <mergeCell ref="A1091:F1091"/>
    <mergeCell ref="A1094:F1094"/>
    <mergeCell ref="A1301:F1301"/>
    <mergeCell ref="A1302:F1302"/>
    <mergeCell ref="A1299:F1299"/>
    <mergeCell ref="A1300:F1300"/>
    <mergeCell ref="A1170:F1170"/>
    <mergeCell ref="A1100:F1100"/>
    <mergeCell ref="A1566:F1566"/>
    <mergeCell ref="A1342:F1342"/>
    <mergeCell ref="A1343:F1343"/>
    <mergeCell ref="A1351:F1351"/>
    <mergeCell ref="A1337:F1337"/>
    <mergeCell ref="A1253:F1253"/>
    <mergeCell ref="A1498:F1498"/>
    <mergeCell ref="A1565:F1565"/>
    <mergeCell ref="A1522:F1522"/>
    <mergeCell ref="A1267:F1267"/>
    <mergeCell ref="A571:F571"/>
    <mergeCell ref="A582:F582"/>
    <mergeCell ref="A583:F583"/>
    <mergeCell ref="A584:F584"/>
    <mergeCell ref="A649:F649"/>
    <mergeCell ref="A1266:F1266"/>
    <mergeCell ref="A1105:F1105"/>
    <mergeCell ref="A870:F870"/>
    <mergeCell ref="A876:F876"/>
    <mergeCell ref="A882:F882"/>
    <mergeCell ref="A1409:F1409"/>
    <mergeCell ref="A1495:F1495"/>
    <mergeCell ref="A1497:F1497"/>
    <mergeCell ref="A1143:F1143"/>
    <mergeCell ref="A1411:F1411"/>
    <mergeCell ref="A1150:F1150"/>
    <mergeCell ref="A1380:F1380"/>
    <mergeCell ref="A1383:F1383"/>
    <mergeCell ref="A1314:F1314"/>
    <mergeCell ref="A1324:F1324"/>
    <mergeCell ref="A1567:F1567"/>
    <mergeCell ref="A1667:F1667"/>
    <mergeCell ref="A1554:F1554"/>
    <mergeCell ref="A1496:F1496"/>
    <mergeCell ref="A1521:F1521"/>
    <mergeCell ref="A1519:F1519"/>
    <mergeCell ref="A1523:F1523"/>
    <mergeCell ref="A1635:F1635"/>
    <mergeCell ref="A1610:F1610"/>
    <mergeCell ref="A1668:F1668"/>
    <mergeCell ref="A1669:F1669"/>
    <mergeCell ref="A1788:F1788"/>
    <mergeCell ref="A1789:F1789"/>
    <mergeCell ref="A1804:F1804"/>
    <mergeCell ref="A1663:F1663"/>
    <mergeCell ref="A1798:F1798"/>
    <mergeCell ref="A1801:F1801"/>
    <mergeCell ref="A1805:F1805"/>
    <mergeCell ref="A1838:F1838"/>
    <mergeCell ref="A1808:F1808"/>
    <mergeCell ref="A1810:F1810"/>
    <mergeCell ref="A1790:F1790"/>
    <mergeCell ref="A1791:F1791"/>
    <mergeCell ref="A1793:F1793"/>
    <mergeCell ref="A1796:F1796"/>
    <mergeCell ref="A1813:F1813"/>
    <mergeCell ref="A1815:F1815"/>
    <mergeCell ref="A1843:F1843"/>
    <mergeCell ref="A1844:F1844"/>
    <mergeCell ref="A1845:F1845"/>
    <mergeCell ref="A1850:F1850"/>
    <mergeCell ref="B1885:F1885"/>
    <mergeCell ref="A1821:F1821"/>
    <mergeCell ref="A1822:F1822"/>
    <mergeCell ref="A1827:F1827"/>
    <mergeCell ref="A1833:F1833"/>
    <mergeCell ref="A1836:F1836"/>
    <mergeCell ref="A1955:F1955"/>
    <mergeCell ref="A1961:F1961"/>
    <mergeCell ref="A1968:F1968"/>
    <mergeCell ref="A1952:F1952"/>
    <mergeCell ref="A1922:F1922"/>
    <mergeCell ref="A1926:F1926"/>
    <mergeCell ref="A1934:F1934"/>
    <mergeCell ref="A1940:F1940"/>
    <mergeCell ref="A1947:F1947"/>
    <mergeCell ref="B1:G1"/>
    <mergeCell ref="A2002:F2002"/>
    <mergeCell ref="A11:F11"/>
    <mergeCell ref="A55:F55"/>
    <mergeCell ref="A56:F56"/>
    <mergeCell ref="A57:F57"/>
    <mergeCell ref="A85:F85"/>
    <mergeCell ref="A547:F547"/>
    <mergeCell ref="A1953:F1953"/>
    <mergeCell ref="A1954:F1954"/>
  </mergeCells>
  <printOptions/>
  <pageMargins left="0.8" right="0.15748031496062992" top="0.15748031496062992" bottom="0.7480314960629921" header="0.4330708661417323" footer="0.31496062992125984"/>
  <pageSetup horizontalDpi="600" verticalDpi="600" orientation="portrait" paperSize="9" scale="47" r:id="rId1"/>
  <headerFooter>
    <oddFooter>&amp;CStrona &amp;P z &amp;N</oddFooter>
  </headerFooter>
  <rowBreaks count="3" manualBreakCount="3">
    <brk id="74" max="7" man="1"/>
    <brk id="95" max="7" man="1"/>
    <brk id="193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1" sqref="I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Najda</dc:creator>
  <cp:keywords/>
  <dc:description/>
  <cp:lastModifiedBy>jizbicka</cp:lastModifiedBy>
  <cp:lastPrinted>2018-10-02T07:45:39Z</cp:lastPrinted>
  <dcterms:created xsi:type="dcterms:W3CDTF">2014-09-28T23:10:46Z</dcterms:created>
  <dcterms:modified xsi:type="dcterms:W3CDTF">2018-10-29T06:55:07Z</dcterms:modified>
  <cp:category/>
  <cp:version/>
  <cp:contentType/>
  <cp:contentStatus/>
</cp:coreProperties>
</file>